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_ERASMUS+\!UMOWY ERASMUS+\!UMOWY_ERASMUS+- stan bieżący\"/>
    </mc:Choice>
  </mc:AlternateContent>
  <xr:revisionPtr revIDLastSave="0" documentId="13_ncr:1_{E35D8DEF-0566-4DC9-A18F-919E77E0B8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Arkusz1!$A$1:$T$620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10" i="1" l="1"/>
  <c r="Q410" i="1"/>
  <c r="K410" i="1"/>
  <c r="I410" i="1"/>
  <c r="D410" i="1"/>
  <c r="C410" i="1"/>
  <c r="B410" i="1"/>
  <c r="A410" i="1"/>
  <c r="R74" i="1"/>
  <c r="Q74" i="1"/>
  <c r="K74" i="1"/>
  <c r="I74" i="1"/>
  <c r="D74" i="1"/>
  <c r="C74" i="1"/>
  <c r="B74" i="1"/>
  <c r="A74" i="1"/>
  <c r="R463" i="1"/>
  <c r="Q463" i="1"/>
  <c r="K463" i="1"/>
  <c r="I463" i="1"/>
  <c r="D463" i="1"/>
  <c r="C463" i="1"/>
  <c r="B463" i="1"/>
  <c r="A463" i="1"/>
  <c r="R397" i="1"/>
  <c r="Q397" i="1"/>
  <c r="K397" i="1"/>
  <c r="I397" i="1"/>
  <c r="D397" i="1"/>
  <c r="C397" i="1"/>
  <c r="B397" i="1"/>
  <c r="A397" i="1"/>
  <c r="R455" i="1"/>
  <c r="Q455" i="1"/>
  <c r="K455" i="1"/>
  <c r="I455" i="1"/>
  <c r="D455" i="1"/>
  <c r="C455" i="1"/>
  <c r="B455" i="1"/>
  <c r="A455" i="1"/>
  <c r="R291" i="1"/>
  <c r="Q291" i="1"/>
  <c r="K291" i="1"/>
  <c r="I291" i="1"/>
  <c r="D291" i="1"/>
  <c r="C291" i="1"/>
  <c r="B291" i="1"/>
  <c r="A291" i="1"/>
  <c r="R73" i="1"/>
  <c r="Q73" i="1"/>
  <c r="K73" i="1"/>
  <c r="I73" i="1"/>
  <c r="D73" i="1"/>
  <c r="C73" i="1"/>
  <c r="B73" i="1"/>
  <c r="A73" i="1"/>
  <c r="R72" i="1"/>
  <c r="Q72" i="1"/>
  <c r="K72" i="1"/>
  <c r="I72" i="1"/>
  <c r="D72" i="1"/>
  <c r="C72" i="1"/>
  <c r="B72" i="1"/>
  <c r="A72" i="1"/>
  <c r="R585" i="1"/>
  <c r="Q585" i="1"/>
  <c r="K585" i="1"/>
  <c r="I585" i="1"/>
  <c r="D585" i="1"/>
  <c r="C585" i="1"/>
  <c r="B585" i="1"/>
  <c r="A585" i="1"/>
  <c r="R277" i="1"/>
  <c r="Q277" i="1"/>
  <c r="K277" i="1"/>
  <c r="I277" i="1"/>
  <c r="D277" i="1"/>
  <c r="C277" i="1"/>
  <c r="B277" i="1"/>
  <c r="A277" i="1"/>
  <c r="R47" i="1"/>
  <c r="Q47" i="1"/>
  <c r="K47" i="1"/>
  <c r="I47" i="1"/>
  <c r="D47" i="1"/>
  <c r="C47" i="1"/>
  <c r="B47" i="1"/>
  <c r="A47" i="1"/>
  <c r="R563" i="1"/>
  <c r="Q563" i="1"/>
  <c r="K563" i="1"/>
  <c r="I563" i="1"/>
  <c r="D563" i="1"/>
  <c r="C563" i="1"/>
  <c r="B563" i="1"/>
  <c r="A563" i="1"/>
  <c r="R110" i="1"/>
  <c r="Q110" i="1"/>
  <c r="K110" i="1"/>
  <c r="I110" i="1"/>
  <c r="D110" i="1"/>
  <c r="C110" i="1"/>
  <c r="B110" i="1"/>
  <c r="A110" i="1"/>
  <c r="R46" i="1"/>
  <c r="Q46" i="1"/>
  <c r="K46" i="1"/>
  <c r="D46" i="1"/>
  <c r="C46" i="1"/>
  <c r="A46" i="1"/>
  <c r="R198" i="1"/>
  <c r="Q198" i="1"/>
  <c r="K198" i="1"/>
  <c r="I198" i="1"/>
  <c r="D198" i="1"/>
  <c r="C198" i="1"/>
  <c r="B198" i="1"/>
  <c r="A198" i="1"/>
  <c r="R601" i="1"/>
  <c r="Q601" i="1"/>
  <c r="K601" i="1"/>
  <c r="I601" i="1"/>
  <c r="D601" i="1"/>
  <c r="C601" i="1"/>
  <c r="A601" i="1"/>
  <c r="R127" i="1"/>
  <c r="Q127" i="1"/>
  <c r="K127" i="1"/>
  <c r="I127" i="1"/>
  <c r="D127" i="1"/>
  <c r="C127" i="1"/>
  <c r="B127" i="1"/>
  <c r="A127" i="1"/>
  <c r="Q310" i="1"/>
  <c r="K310" i="1"/>
  <c r="I310" i="1"/>
  <c r="D310" i="1"/>
  <c r="B310" i="1"/>
  <c r="A310" i="1"/>
  <c r="R594" i="1"/>
  <c r="Q594" i="1"/>
  <c r="K594" i="1"/>
  <c r="I594" i="1"/>
  <c r="D594" i="1"/>
  <c r="C594" i="1"/>
  <c r="B594" i="1"/>
  <c r="A594" i="1"/>
  <c r="R593" i="1"/>
  <c r="Q593" i="1"/>
  <c r="K593" i="1"/>
  <c r="I593" i="1"/>
  <c r="D593" i="1"/>
  <c r="C593" i="1"/>
  <c r="B593" i="1"/>
  <c r="A593" i="1"/>
  <c r="R519" i="1"/>
  <c r="Q519" i="1"/>
  <c r="K519" i="1"/>
  <c r="I519" i="1"/>
  <c r="D519" i="1"/>
  <c r="C519" i="1"/>
  <c r="B519" i="1"/>
  <c r="A519" i="1"/>
  <c r="R518" i="1"/>
  <c r="Q518" i="1"/>
  <c r="K518" i="1"/>
  <c r="I518" i="1"/>
  <c r="D518" i="1"/>
  <c r="C518" i="1"/>
  <c r="B518" i="1"/>
  <c r="A518" i="1"/>
  <c r="R584" i="1"/>
  <c r="Q584" i="1"/>
  <c r="K584" i="1"/>
  <c r="I584" i="1"/>
  <c r="D584" i="1"/>
  <c r="C584" i="1"/>
  <c r="B584" i="1"/>
  <c r="A584" i="1"/>
  <c r="R583" i="1"/>
  <c r="Q583" i="1"/>
  <c r="K583" i="1"/>
  <c r="I583" i="1"/>
  <c r="D583" i="1"/>
  <c r="C583" i="1"/>
  <c r="B583" i="1"/>
  <c r="A583" i="1"/>
  <c r="R582" i="1"/>
  <c r="Q582" i="1"/>
  <c r="K582" i="1"/>
  <c r="I582" i="1"/>
  <c r="D582" i="1"/>
  <c r="C582" i="1"/>
  <c r="B582" i="1"/>
  <c r="A582" i="1"/>
  <c r="R437" i="1"/>
  <c r="Q437" i="1"/>
  <c r="K437" i="1"/>
  <c r="D437" i="1"/>
  <c r="C437" i="1"/>
  <c r="A437" i="1"/>
  <c r="I561" i="1"/>
  <c r="R494" i="1"/>
  <c r="Q494" i="1"/>
  <c r="K494" i="1"/>
  <c r="I494" i="1"/>
  <c r="D494" i="1"/>
  <c r="C494" i="1"/>
  <c r="K620" i="1"/>
  <c r="K567" i="1"/>
  <c r="I567" i="1"/>
  <c r="I598" i="1"/>
  <c r="R340" i="1"/>
  <c r="Q340" i="1"/>
  <c r="I340" i="1"/>
  <c r="D340" i="1"/>
  <c r="C340" i="1"/>
  <c r="A340" i="1"/>
  <c r="R562" i="1"/>
  <c r="Q562" i="1"/>
  <c r="K562" i="1"/>
  <c r="I562" i="1"/>
  <c r="D562" i="1"/>
  <c r="C562" i="1"/>
  <c r="A562" i="1"/>
  <c r="K178" i="1"/>
  <c r="R619" i="1"/>
  <c r="Q619" i="1"/>
  <c r="D619" i="1"/>
  <c r="C619" i="1"/>
  <c r="A619" i="1"/>
  <c r="R30" i="1"/>
  <c r="Q30" i="1"/>
  <c r="R398" i="1"/>
  <c r="Q398" i="1"/>
  <c r="D398" i="1"/>
  <c r="C398" i="1"/>
  <c r="B398" i="1"/>
  <c r="A398" i="1"/>
  <c r="K215" i="1"/>
  <c r="I215" i="1"/>
  <c r="R456" i="1"/>
  <c r="Q456" i="1"/>
  <c r="K456" i="1"/>
  <c r="D456" i="1"/>
  <c r="C456" i="1"/>
  <c r="A456" i="1"/>
  <c r="K560" i="1"/>
  <c r="I560" i="1"/>
  <c r="C560" i="1"/>
  <c r="B560" i="1"/>
  <c r="A560" i="1"/>
  <c r="R214" i="1"/>
  <c r="Q214" i="1"/>
  <c r="I214" i="1"/>
  <c r="D214" i="1"/>
  <c r="C214" i="1"/>
  <c r="B214" i="1"/>
  <c r="A214" i="1"/>
  <c r="I323" i="1"/>
  <c r="R439" i="1"/>
  <c r="Q439" i="1"/>
  <c r="D439" i="1"/>
  <c r="C439" i="1"/>
  <c r="B439" i="1"/>
  <c r="A439" i="1"/>
  <c r="D597" i="1"/>
  <c r="C597" i="1"/>
  <c r="B597" i="1"/>
  <c r="A597" i="1"/>
  <c r="R3" i="1"/>
  <c r="Q3" i="1"/>
  <c r="K3" i="1"/>
  <c r="D3" i="1"/>
  <c r="C3" i="1"/>
  <c r="B3" i="1"/>
  <c r="A3" i="1"/>
  <c r="K436" i="1"/>
  <c r="I436" i="1"/>
  <c r="D436" i="1"/>
  <c r="C436" i="1"/>
  <c r="B436" i="1"/>
  <c r="A436" i="1"/>
  <c r="R113" i="1"/>
  <c r="Q113" i="1"/>
  <c r="K113" i="1"/>
  <c r="I113" i="1"/>
  <c r="D113" i="1"/>
  <c r="C113" i="1"/>
  <c r="A113" i="1"/>
  <c r="Q330" i="1"/>
  <c r="D330" i="1"/>
  <c r="C330" i="1"/>
  <c r="B330" i="1"/>
  <c r="A330" i="1"/>
  <c r="R173" i="1"/>
  <c r="Q173" i="1"/>
  <c r="K173" i="1"/>
  <c r="I173" i="1"/>
  <c r="D173" i="1"/>
  <c r="C173" i="1"/>
  <c r="B173" i="1"/>
  <c r="A173" i="1"/>
  <c r="R71" i="1"/>
  <c r="Q71" i="1"/>
  <c r="K71" i="1"/>
  <c r="I71" i="1"/>
  <c r="D71" i="1"/>
  <c r="C71" i="1"/>
  <c r="B71" i="1"/>
  <c r="A71" i="1"/>
  <c r="R172" i="1"/>
  <c r="Q172" i="1"/>
  <c r="K172" i="1"/>
  <c r="I172" i="1"/>
  <c r="D172" i="1"/>
  <c r="C172" i="1"/>
  <c r="B172" i="1"/>
  <c r="A172" i="1"/>
  <c r="R379" i="1"/>
  <c r="Q379" i="1"/>
  <c r="K379" i="1"/>
  <c r="I379" i="1"/>
  <c r="D379" i="1"/>
  <c r="C379" i="1"/>
  <c r="B379" i="1"/>
  <c r="A379" i="1"/>
  <c r="R290" i="1"/>
  <c r="Q290" i="1"/>
  <c r="K290" i="1"/>
  <c r="I290" i="1"/>
  <c r="D290" i="1"/>
  <c r="C290" i="1"/>
  <c r="B290" i="1"/>
  <c r="A290" i="1"/>
  <c r="R581" i="1"/>
  <c r="Q581" i="1"/>
  <c r="K581" i="1"/>
  <c r="I581" i="1"/>
  <c r="D581" i="1"/>
  <c r="C581" i="1"/>
  <c r="B581" i="1"/>
  <c r="A581" i="1"/>
  <c r="R352" i="1"/>
  <c r="Q352" i="1"/>
  <c r="K352" i="1"/>
  <c r="I352" i="1"/>
  <c r="D352" i="1"/>
  <c r="C352" i="1"/>
  <c r="B352" i="1"/>
  <c r="A352" i="1"/>
  <c r="R471" i="1"/>
  <c r="Q471" i="1"/>
  <c r="I471" i="1"/>
  <c r="D471" i="1"/>
  <c r="C471" i="1"/>
  <c r="B471" i="1"/>
  <c r="A471" i="1"/>
  <c r="R396" i="1"/>
  <c r="Q396" i="1"/>
  <c r="D396" i="1"/>
  <c r="C396" i="1"/>
  <c r="B396" i="1"/>
  <c r="A396" i="1"/>
  <c r="C478" i="1"/>
  <c r="C605" i="1"/>
  <c r="C476" i="1"/>
  <c r="R358" i="1"/>
  <c r="Q358" i="1"/>
  <c r="I358" i="1"/>
  <c r="C358" i="1"/>
  <c r="A358" i="1"/>
  <c r="C269" i="1"/>
  <c r="R126" i="1"/>
  <c r="Q126" i="1"/>
  <c r="D126" i="1"/>
  <c r="C126" i="1"/>
  <c r="B126" i="1"/>
  <c r="A126" i="1"/>
  <c r="R493" i="1"/>
  <c r="Q493" i="1"/>
  <c r="D493" i="1"/>
  <c r="C493" i="1"/>
  <c r="B493" i="1"/>
  <c r="A493" i="1"/>
  <c r="R395" i="1"/>
  <c r="Q395" i="1"/>
  <c r="D395" i="1"/>
  <c r="C395" i="1"/>
  <c r="B395" i="1"/>
  <c r="A395" i="1"/>
  <c r="R492" i="1"/>
  <c r="Q492" i="1"/>
  <c r="C492" i="1"/>
  <c r="A492" i="1"/>
  <c r="R171" i="1"/>
  <c r="Q171" i="1"/>
  <c r="K171" i="1"/>
  <c r="I171" i="1"/>
  <c r="D171" i="1"/>
  <c r="C171" i="1"/>
  <c r="A171" i="1"/>
  <c r="R357" i="1"/>
  <c r="Q357" i="1"/>
  <c r="K357" i="1"/>
  <c r="I357" i="1"/>
  <c r="D357" i="1"/>
  <c r="C357" i="1"/>
  <c r="A357" i="1"/>
  <c r="K444" i="1"/>
  <c r="I444" i="1"/>
  <c r="R618" i="1"/>
  <c r="Q618" i="1"/>
  <c r="K618" i="1"/>
  <c r="I618" i="1"/>
  <c r="D618" i="1"/>
  <c r="C618" i="1"/>
  <c r="A618" i="1"/>
  <c r="R617" i="1"/>
  <c r="Q617" i="1"/>
  <c r="K617" i="1"/>
  <c r="I617" i="1"/>
  <c r="D617" i="1"/>
  <c r="C617" i="1"/>
  <c r="A617" i="1"/>
  <c r="R616" i="1"/>
  <c r="Q616" i="1"/>
  <c r="K616" i="1"/>
  <c r="I616" i="1"/>
  <c r="D616" i="1"/>
  <c r="C616" i="1"/>
  <c r="A616" i="1"/>
  <c r="R615" i="1"/>
  <c r="Q615" i="1"/>
  <c r="K615" i="1"/>
  <c r="I615" i="1"/>
  <c r="D615" i="1"/>
  <c r="C615" i="1"/>
  <c r="A615" i="1"/>
  <c r="R614" i="1"/>
  <c r="Q614" i="1"/>
  <c r="K614" i="1"/>
  <c r="I614" i="1"/>
  <c r="D614" i="1"/>
  <c r="C614" i="1"/>
  <c r="A614" i="1"/>
  <c r="R613" i="1"/>
  <c r="Q613" i="1"/>
  <c r="K613" i="1"/>
  <c r="I613" i="1"/>
  <c r="D613" i="1"/>
  <c r="C613" i="1"/>
  <c r="A613" i="1"/>
  <c r="R612" i="1"/>
  <c r="Q612" i="1"/>
  <c r="I612" i="1"/>
  <c r="D612" i="1"/>
  <c r="B612" i="1"/>
  <c r="A612" i="1"/>
  <c r="R611" i="1"/>
  <c r="Q611" i="1"/>
  <c r="K611" i="1"/>
  <c r="I611" i="1"/>
  <c r="D611" i="1"/>
  <c r="C611" i="1"/>
  <c r="A611" i="1"/>
  <c r="R610" i="1"/>
  <c r="Q610" i="1"/>
  <c r="K610" i="1"/>
  <c r="I610" i="1"/>
  <c r="D610" i="1"/>
  <c r="C610" i="1"/>
  <c r="A610" i="1"/>
  <c r="R609" i="1"/>
  <c r="Q609" i="1"/>
  <c r="K609" i="1"/>
  <c r="I609" i="1"/>
  <c r="D609" i="1"/>
  <c r="B609" i="1"/>
  <c r="A609" i="1"/>
  <c r="R608" i="1"/>
  <c r="Q608" i="1"/>
  <c r="K608" i="1"/>
  <c r="I608" i="1"/>
  <c r="D608" i="1"/>
  <c r="C608" i="1"/>
  <c r="A608" i="1"/>
  <c r="R607" i="1"/>
  <c r="Q607" i="1"/>
  <c r="K607" i="1"/>
  <c r="I607" i="1"/>
  <c r="D607" i="1"/>
  <c r="C607" i="1"/>
  <c r="A607" i="1"/>
  <c r="R606" i="1"/>
  <c r="Q606" i="1"/>
  <c r="K606" i="1"/>
  <c r="I606" i="1"/>
  <c r="D606" i="1"/>
  <c r="C606" i="1"/>
  <c r="A606" i="1"/>
  <c r="R604" i="1"/>
  <c r="Q604" i="1"/>
  <c r="K604" i="1"/>
  <c r="I604" i="1"/>
  <c r="C604" i="1"/>
  <c r="A604" i="1"/>
  <c r="R603" i="1"/>
  <c r="Q603" i="1"/>
  <c r="K603" i="1"/>
  <c r="I603" i="1"/>
  <c r="D603" i="1"/>
  <c r="C603" i="1"/>
  <c r="A603" i="1"/>
  <c r="R602" i="1"/>
  <c r="Q602" i="1"/>
  <c r="K602" i="1"/>
  <c r="I602" i="1"/>
  <c r="D602" i="1"/>
  <c r="C602" i="1"/>
  <c r="A602" i="1"/>
  <c r="R600" i="1"/>
  <c r="Q600" i="1"/>
  <c r="K600" i="1"/>
  <c r="I600" i="1"/>
  <c r="D600" i="1"/>
  <c r="C600" i="1"/>
  <c r="A600" i="1"/>
  <c r="R599" i="1"/>
  <c r="Q599" i="1"/>
  <c r="K599" i="1"/>
  <c r="I599" i="1"/>
  <c r="D599" i="1"/>
  <c r="C599" i="1"/>
  <c r="B599" i="1"/>
  <c r="A599" i="1"/>
  <c r="R596" i="1"/>
  <c r="Q596" i="1"/>
  <c r="K596" i="1"/>
  <c r="I596" i="1"/>
  <c r="D596" i="1"/>
  <c r="C596" i="1"/>
  <c r="A596" i="1"/>
  <c r="R591" i="1"/>
  <c r="Q591" i="1"/>
  <c r="K591" i="1"/>
  <c r="I591" i="1"/>
  <c r="D591" i="1"/>
  <c r="C591" i="1"/>
  <c r="A591" i="1"/>
  <c r="R590" i="1"/>
  <c r="Q590" i="1"/>
  <c r="K590" i="1"/>
  <c r="I590" i="1"/>
  <c r="D590" i="1"/>
  <c r="C590" i="1"/>
  <c r="A590" i="1"/>
  <c r="R589" i="1"/>
  <c r="Q589" i="1"/>
  <c r="K589" i="1"/>
  <c r="I589" i="1"/>
  <c r="D589" i="1"/>
  <c r="C589" i="1"/>
  <c r="A589" i="1"/>
  <c r="R588" i="1"/>
  <c r="Q588" i="1"/>
  <c r="K588" i="1"/>
  <c r="I588" i="1"/>
  <c r="D588" i="1"/>
  <c r="C588" i="1"/>
  <c r="A588" i="1"/>
  <c r="Q587" i="1"/>
  <c r="K587" i="1"/>
  <c r="I587" i="1"/>
  <c r="A587" i="1"/>
  <c r="R586" i="1"/>
  <c r="Q586" i="1"/>
  <c r="K586" i="1"/>
  <c r="I586" i="1"/>
  <c r="D586" i="1"/>
  <c r="C586" i="1"/>
  <c r="A586" i="1"/>
  <c r="R580" i="1"/>
  <c r="Q580" i="1"/>
  <c r="K580" i="1"/>
  <c r="I580" i="1"/>
  <c r="D580" i="1"/>
  <c r="C580" i="1"/>
  <c r="A580" i="1"/>
  <c r="R579" i="1"/>
  <c r="Q579" i="1"/>
  <c r="K579" i="1"/>
  <c r="I579" i="1"/>
  <c r="D579" i="1"/>
  <c r="C579" i="1"/>
  <c r="A579" i="1"/>
  <c r="R578" i="1"/>
  <c r="Q578" i="1"/>
  <c r="K578" i="1"/>
  <c r="I578" i="1"/>
  <c r="D578" i="1"/>
  <c r="C578" i="1"/>
  <c r="A578" i="1"/>
  <c r="R577" i="1"/>
  <c r="Q577" i="1"/>
  <c r="K577" i="1"/>
  <c r="I577" i="1"/>
  <c r="D577" i="1"/>
  <c r="C577" i="1"/>
  <c r="A577" i="1"/>
  <c r="R576" i="1"/>
  <c r="Q576" i="1"/>
  <c r="K576" i="1"/>
  <c r="I576" i="1"/>
  <c r="D576" i="1"/>
  <c r="C576" i="1"/>
  <c r="A576" i="1"/>
  <c r="R575" i="1"/>
  <c r="Q575" i="1"/>
  <c r="K575" i="1"/>
  <c r="I575" i="1"/>
  <c r="D575" i="1"/>
  <c r="C575" i="1"/>
  <c r="A575" i="1"/>
  <c r="R574" i="1"/>
  <c r="Q574" i="1"/>
  <c r="K574" i="1"/>
  <c r="I574" i="1"/>
  <c r="D574" i="1"/>
  <c r="B574" i="1"/>
  <c r="A574" i="1"/>
  <c r="R573" i="1"/>
  <c r="Q573" i="1"/>
  <c r="K573" i="1"/>
  <c r="I573" i="1"/>
  <c r="D573" i="1"/>
  <c r="C573" i="1"/>
  <c r="A573" i="1"/>
  <c r="R572" i="1"/>
  <c r="Q572" i="1"/>
  <c r="K572" i="1"/>
  <c r="I572" i="1"/>
  <c r="C572" i="1"/>
  <c r="A572" i="1"/>
  <c r="R571" i="1"/>
  <c r="Q571" i="1"/>
  <c r="K571" i="1"/>
  <c r="I571" i="1"/>
  <c r="D571" i="1"/>
  <c r="C571" i="1"/>
  <c r="A571" i="1"/>
  <c r="R570" i="1"/>
  <c r="Q570" i="1"/>
  <c r="K570" i="1"/>
  <c r="I570" i="1"/>
  <c r="D570" i="1"/>
  <c r="B570" i="1"/>
  <c r="A570" i="1"/>
  <c r="R569" i="1"/>
  <c r="Q569" i="1"/>
  <c r="K569" i="1"/>
  <c r="I569" i="1"/>
  <c r="D569" i="1"/>
  <c r="C569" i="1"/>
  <c r="A569" i="1"/>
  <c r="R568" i="1"/>
  <c r="Q568" i="1"/>
  <c r="K568" i="1"/>
  <c r="I568" i="1"/>
  <c r="D568" i="1"/>
  <c r="C568" i="1"/>
  <c r="A568" i="1"/>
  <c r="Q566" i="1"/>
  <c r="K566" i="1"/>
  <c r="I566" i="1"/>
  <c r="C566" i="1"/>
  <c r="A566" i="1"/>
  <c r="R565" i="1"/>
  <c r="Q565" i="1"/>
  <c r="K565" i="1"/>
  <c r="I565" i="1"/>
  <c r="D565" i="1"/>
  <c r="C565" i="1"/>
  <c r="A565" i="1"/>
  <c r="R564" i="1"/>
  <c r="Q564" i="1"/>
  <c r="K564" i="1"/>
  <c r="I564" i="1"/>
  <c r="D564" i="1"/>
  <c r="C564" i="1"/>
  <c r="A564" i="1"/>
  <c r="R559" i="1"/>
  <c r="Q559" i="1"/>
  <c r="K559" i="1"/>
  <c r="I559" i="1"/>
  <c r="D559" i="1"/>
  <c r="C559" i="1"/>
  <c r="A559" i="1"/>
  <c r="R558" i="1"/>
  <c r="Q558" i="1"/>
  <c r="K558" i="1"/>
  <c r="I558" i="1"/>
  <c r="D558" i="1"/>
  <c r="C558" i="1"/>
  <c r="A558" i="1"/>
  <c r="R557" i="1"/>
  <c r="Q557" i="1"/>
  <c r="K557" i="1"/>
  <c r="I557" i="1"/>
  <c r="D557" i="1"/>
  <c r="C557" i="1"/>
  <c r="A557" i="1"/>
  <c r="R556" i="1"/>
  <c r="Q556" i="1"/>
  <c r="K556" i="1"/>
  <c r="I556" i="1"/>
  <c r="D556" i="1"/>
  <c r="C556" i="1"/>
  <c r="A556" i="1"/>
  <c r="R555" i="1"/>
  <c r="Q555" i="1"/>
  <c r="K555" i="1"/>
  <c r="I555" i="1"/>
  <c r="D555" i="1"/>
  <c r="C555" i="1"/>
  <c r="A555" i="1"/>
  <c r="R554" i="1"/>
  <c r="Q554" i="1"/>
  <c r="K554" i="1"/>
  <c r="I554" i="1"/>
  <c r="D554" i="1"/>
  <c r="C554" i="1"/>
  <c r="A554" i="1"/>
  <c r="R553" i="1"/>
  <c r="Q553" i="1"/>
  <c r="K553" i="1"/>
  <c r="I553" i="1"/>
  <c r="D553" i="1"/>
  <c r="C553" i="1"/>
  <c r="A553" i="1"/>
  <c r="R552" i="1"/>
  <c r="Q552" i="1"/>
  <c r="K552" i="1"/>
  <c r="I552" i="1"/>
  <c r="D552" i="1"/>
  <c r="C552" i="1"/>
  <c r="A552" i="1"/>
  <c r="R551" i="1"/>
  <c r="Q551" i="1"/>
  <c r="K551" i="1"/>
  <c r="I551" i="1"/>
  <c r="D551" i="1"/>
  <c r="C551" i="1"/>
  <c r="A551" i="1"/>
  <c r="R550" i="1"/>
  <c r="Q550" i="1"/>
  <c r="K550" i="1"/>
  <c r="I550" i="1"/>
  <c r="D550" i="1"/>
  <c r="C550" i="1"/>
  <c r="A550" i="1"/>
  <c r="R549" i="1"/>
  <c r="Q549" i="1"/>
  <c r="K549" i="1"/>
  <c r="I549" i="1"/>
  <c r="D549" i="1"/>
  <c r="C549" i="1"/>
  <c r="A549" i="1"/>
  <c r="R548" i="1"/>
  <c r="Q548" i="1"/>
  <c r="K548" i="1"/>
  <c r="I548" i="1"/>
  <c r="D548" i="1"/>
  <c r="B548" i="1"/>
  <c r="A548" i="1"/>
  <c r="R547" i="1"/>
  <c r="Q547" i="1"/>
  <c r="K547" i="1"/>
  <c r="I547" i="1"/>
  <c r="D547" i="1"/>
  <c r="C547" i="1"/>
  <c r="A547" i="1"/>
  <c r="R546" i="1"/>
  <c r="Q546" i="1"/>
  <c r="I546" i="1"/>
  <c r="D546" i="1"/>
  <c r="C546" i="1"/>
  <c r="A546" i="1"/>
  <c r="R545" i="1"/>
  <c r="Q545" i="1"/>
  <c r="K545" i="1"/>
  <c r="I545" i="1"/>
  <c r="D545" i="1"/>
  <c r="C545" i="1"/>
  <c r="A545" i="1"/>
  <c r="R544" i="1"/>
  <c r="Q544" i="1"/>
  <c r="K544" i="1"/>
  <c r="I544" i="1"/>
  <c r="D544" i="1"/>
  <c r="C544" i="1"/>
  <c r="A544" i="1"/>
  <c r="R543" i="1"/>
  <c r="Q543" i="1"/>
  <c r="K543" i="1"/>
  <c r="I543" i="1"/>
  <c r="D543" i="1"/>
  <c r="C543" i="1"/>
  <c r="A543" i="1"/>
  <c r="R542" i="1"/>
  <c r="Q542" i="1"/>
  <c r="K542" i="1"/>
  <c r="I542" i="1"/>
  <c r="D542" i="1"/>
  <c r="C542" i="1"/>
  <c r="A542" i="1"/>
  <c r="R541" i="1"/>
  <c r="Q541" i="1"/>
  <c r="K541" i="1"/>
  <c r="I541" i="1"/>
  <c r="D541" i="1"/>
  <c r="C541" i="1"/>
  <c r="A541" i="1"/>
  <c r="R540" i="1"/>
  <c r="Q540" i="1"/>
  <c r="K540" i="1"/>
  <c r="I540" i="1"/>
  <c r="D540" i="1"/>
  <c r="C540" i="1"/>
  <c r="A540" i="1"/>
  <c r="R539" i="1"/>
  <c r="Q539" i="1"/>
  <c r="I539" i="1"/>
  <c r="D539" i="1"/>
  <c r="C539" i="1"/>
  <c r="A539" i="1"/>
  <c r="R538" i="1"/>
  <c r="Q538" i="1"/>
  <c r="K538" i="1"/>
  <c r="I538" i="1"/>
  <c r="D538" i="1"/>
  <c r="C538" i="1"/>
  <c r="A538" i="1"/>
  <c r="R537" i="1"/>
  <c r="Q537" i="1"/>
  <c r="K537" i="1"/>
  <c r="I537" i="1"/>
  <c r="D537" i="1"/>
  <c r="C537" i="1"/>
  <c r="A537" i="1"/>
  <c r="R536" i="1"/>
  <c r="Q536" i="1"/>
  <c r="K536" i="1"/>
  <c r="I536" i="1"/>
  <c r="D536" i="1"/>
  <c r="C536" i="1"/>
  <c r="A536" i="1"/>
  <c r="R535" i="1"/>
  <c r="Q535" i="1"/>
  <c r="K535" i="1"/>
  <c r="I535" i="1"/>
  <c r="D535" i="1"/>
  <c r="C535" i="1"/>
  <c r="A535" i="1"/>
  <c r="R534" i="1"/>
  <c r="Q534" i="1"/>
  <c r="K534" i="1"/>
  <c r="I534" i="1"/>
  <c r="D534" i="1"/>
  <c r="C534" i="1"/>
  <c r="A534" i="1"/>
  <c r="R533" i="1"/>
  <c r="Q533" i="1"/>
  <c r="K533" i="1"/>
  <c r="I533" i="1"/>
  <c r="D533" i="1"/>
  <c r="C533" i="1"/>
  <c r="A533" i="1"/>
  <c r="R532" i="1"/>
  <c r="Q532" i="1"/>
  <c r="K532" i="1"/>
  <c r="I532" i="1"/>
  <c r="D532" i="1"/>
  <c r="C532" i="1"/>
  <c r="A532" i="1"/>
  <c r="R531" i="1"/>
  <c r="Q531" i="1"/>
  <c r="K531" i="1"/>
  <c r="I531" i="1"/>
  <c r="D531" i="1"/>
  <c r="C531" i="1"/>
  <c r="A531" i="1"/>
  <c r="R530" i="1"/>
  <c r="Q530" i="1"/>
  <c r="K530" i="1"/>
  <c r="I530" i="1"/>
  <c r="C530" i="1"/>
  <c r="A530" i="1"/>
  <c r="R529" i="1"/>
  <c r="Q529" i="1"/>
  <c r="K529" i="1"/>
  <c r="I529" i="1"/>
  <c r="D529" i="1"/>
  <c r="C529" i="1"/>
  <c r="A529" i="1"/>
  <c r="R528" i="1"/>
  <c r="Q528" i="1"/>
  <c r="K528" i="1"/>
  <c r="I528" i="1"/>
  <c r="D528" i="1"/>
  <c r="C528" i="1"/>
  <c r="A528" i="1"/>
  <c r="R527" i="1"/>
  <c r="Q527" i="1"/>
  <c r="K527" i="1"/>
  <c r="I527" i="1"/>
  <c r="D527" i="1"/>
  <c r="C527" i="1"/>
  <c r="A527" i="1"/>
  <c r="R526" i="1"/>
  <c r="Q526" i="1"/>
  <c r="K526" i="1"/>
  <c r="I526" i="1"/>
  <c r="D526" i="1"/>
  <c r="C526" i="1"/>
  <c r="A526" i="1"/>
  <c r="R525" i="1"/>
  <c r="Q525" i="1"/>
  <c r="K525" i="1"/>
  <c r="I525" i="1"/>
  <c r="D525" i="1"/>
  <c r="C525" i="1"/>
  <c r="A525" i="1"/>
  <c r="R524" i="1"/>
  <c r="Q524" i="1"/>
  <c r="K524" i="1"/>
  <c r="I524" i="1"/>
  <c r="D524" i="1"/>
  <c r="C524" i="1"/>
  <c r="A524" i="1"/>
  <c r="R523" i="1"/>
  <c r="Q523" i="1"/>
  <c r="K523" i="1"/>
  <c r="I523" i="1"/>
  <c r="D523" i="1"/>
  <c r="C523" i="1"/>
  <c r="B523" i="1"/>
  <c r="A523" i="1"/>
  <c r="R522" i="1"/>
  <c r="Q522" i="1"/>
  <c r="K522" i="1"/>
  <c r="I522" i="1"/>
  <c r="D522" i="1"/>
  <c r="C522" i="1"/>
  <c r="A522" i="1"/>
  <c r="R521" i="1"/>
  <c r="Q521" i="1"/>
  <c r="K521" i="1"/>
  <c r="I521" i="1"/>
  <c r="D521" i="1"/>
  <c r="C521" i="1"/>
  <c r="A521" i="1"/>
  <c r="R517" i="1"/>
  <c r="Q517" i="1"/>
  <c r="I517" i="1"/>
  <c r="D517" i="1"/>
  <c r="C517" i="1"/>
  <c r="A517" i="1"/>
  <c r="R516" i="1"/>
  <c r="Q516" i="1"/>
  <c r="K516" i="1"/>
  <c r="I516" i="1"/>
  <c r="D516" i="1"/>
  <c r="C516" i="1"/>
  <c r="A516" i="1"/>
  <c r="R515" i="1"/>
  <c r="Q515" i="1"/>
  <c r="K515" i="1"/>
  <c r="I515" i="1"/>
  <c r="D515" i="1"/>
  <c r="C515" i="1"/>
  <c r="A515" i="1"/>
  <c r="Q514" i="1"/>
  <c r="I514" i="1"/>
  <c r="C514" i="1"/>
  <c r="A514" i="1"/>
  <c r="Q513" i="1"/>
  <c r="K513" i="1"/>
  <c r="I513" i="1"/>
  <c r="A513" i="1"/>
  <c r="R512" i="1"/>
  <c r="Q512" i="1"/>
  <c r="K512" i="1"/>
  <c r="I512" i="1"/>
  <c r="B512" i="1"/>
  <c r="A512" i="1"/>
  <c r="Q92" i="1"/>
  <c r="K92" i="1"/>
  <c r="I92" i="1"/>
  <c r="A92" i="1"/>
  <c r="R511" i="1"/>
  <c r="Q511" i="1"/>
  <c r="K511" i="1"/>
  <c r="I511" i="1"/>
  <c r="D511" i="1"/>
  <c r="C511" i="1"/>
  <c r="A511" i="1"/>
  <c r="R510" i="1"/>
  <c r="Q510" i="1"/>
  <c r="K510" i="1"/>
  <c r="I510" i="1"/>
  <c r="D510" i="1"/>
  <c r="C510" i="1"/>
  <c r="A510" i="1"/>
  <c r="R509" i="1"/>
  <c r="Q509" i="1"/>
  <c r="I509" i="1"/>
  <c r="D509" i="1"/>
  <c r="C509" i="1"/>
  <c r="A509" i="1"/>
  <c r="R508" i="1"/>
  <c r="Q508" i="1"/>
  <c r="K508" i="1"/>
  <c r="I508" i="1"/>
  <c r="D508" i="1"/>
  <c r="C508" i="1"/>
  <c r="A508" i="1"/>
  <c r="R507" i="1"/>
  <c r="Q507" i="1"/>
  <c r="K507" i="1"/>
  <c r="I507" i="1"/>
  <c r="D507" i="1"/>
  <c r="C507" i="1"/>
  <c r="A507" i="1"/>
  <c r="R520" i="1"/>
  <c r="Q520" i="1"/>
  <c r="K520" i="1"/>
  <c r="I520" i="1"/>
  <c r="D520" i="1"/>
  <c r="B520" i="1"/>
  <c r="A520" i="1"/>
  <c r="R505" i="1"/>
  <c r="Q505" i="1"/>
  <c r="I505" i="1"/>
  <c r="D505" i="1"/>
  <c r="C505" i="1"/>
  <c r="A505" i="1"/>
  <c r="R504" i="1"/>
  <c r="Q504" i="1"/>
  <c r="I504" i="1"/>
  <c r="C504" i="1"/>
  <c r="A504" i="1"/>
  <c r="R503" i="1"/>
  <c r="Q503" i="1"/>
  <c r="K503" i="1"/>
  <c r="I503" i="1"/>
  <c r="D503" i="1"/>
  <c r="C503" i="1"/>
  <c r="A503" i="1"/>
  <c r="R502" i="1"/>
  <c r="Q502" i="1"/>
  <c r="K502" i="1"/>
  <c r="I502" i="1"/>
  <c r="D502" i="1"/>
  <c r="C502" i="1"/>
  <c r="A502" i="1"/>
  <c r="R501" i="1"/>
  <c r="Q501" i="1"/>
  <c r="K501" i="1"/>
  <c r="I501" i="1"/>
  <c r="D501" i="1"/>
  <c r="C501" i="1"/>
  <c r="A501" i="1"/>
  <c r="R500" i="1"/>
  <c r="Q500" i="1"/>
  <c r="K500" i="1"/>
  <c r="I500" i="1"/>
  <c r="D500" i="1"/>
  <c r="C500" i="1"/>
  <c r="A500" i="1"/>
  <c r="R499" i="1"/>
  <c r="Q499" i="1"/>
  <c r="K499" i="1"/>
  <c r="I499" i="1"/>
  <c r="D499" i="1"/>
  <c r="C499" i="1"/>
  <c r="A499" i="1"/>
  <c r="R498" i="1"/>
  <c r="Q498" i="1"/>
  <c r="K498" i="1"/>
  <c r="I498" i="1"/>
  <c r="D498" i="1"/>
  <c r="C498" i="1"/>
  <c r="A498" i="1"/>
  <c r="R497" i="1"/>
  <c r="Q497" i="1"/>
  <c r="K497" i="1"/>
  <c r="I497" i="1"/>
  <c r="D497" i="1"/>
  <c r="C497" i="1"/>
  <c r="A497" i="1"/>
  <c r="R496" i="1"/>
  <c r="Q496" i="1"/>
  <c r="K496" i="1"/>
  <c r="I496" i="1"/>
  <c r="D496" i="1"/>
  <c r="C496" i="1"/>
  <c r="A496" i="1"/>
  <c r="R495" i="1"/>
  <c r="Q495" i="1"/>
  <c r="K495" i="1"/>
  <c r="I495" i="1"/>
  <c r="D495" i="1"/>
  <c r="C495" i="1"/>
  <c r="A495" i="1"/>
  <c r="R491" i="1"/>
  <c r="Q491" i="1"/>
  <c r="K491" i="1"/>
  <c r="I491" i="1"/>
  <c r="D491" i="1"/>
  <c r="C491" i="1"/>
  <c r="A491" i="1"/>
  <c r="R490" i="1"/>
  <c r="Q490" i="1"/>
  <c r="K490" i="1"/>
  <c r="I490" i="1"/>
  <c r="D490" i="1"/>
  <c r="C490" i="1"/>
  <c r="B490" i="1"/>
  <c r="A490" i="1"/>
  <c r="R489" i="1"/>
  <c r="Q489" i="1"/>
  <c r="K489" i="1"/>
  <c r="I489" i="1"/>
  <c r="D489" i="1"/>
  <c r="C489" i="1"/>
  <c r="B489" i="1"/>
  <c r="A489" i="1"/>
  <c r="I488" i="1"/>
  <c r="D488" i="1"/>
  <c r="C488" i="1"/>
  <c r="A488" i="1"/>
  <c r="R487" i="1"/>
  <c r="Q487" i="1"/>
  <c r="K487" i="1"/>
  <c r="I487" i="1"/>
  <c r="D487" i="1"/>
  <c r="C487" i="1"/>
  <c r="A487" i="1"/>
  <c r="R486" i="1"/>
  <c r="Q486" i="1"/>
  <c r="K486" i="1"/>
  <c r="I486" i="1"/>
  <c r="D486" i="1"/>
  <c r="C486" i="1"/>
  <c r="A486" i="1"/>
  <c r="R485" i="1"/>
  <c r="Q485" i="1"/>
  <c r="K485" i="1"/>
  <c r="I485" i="1"/>
  <c r="D485" i="1"/>
  <c r="C485" i="1"/>
  <c r="B485" i="1"/>
  <c r="A485" i="1"/>
  <c r="R484" i="1"/>
  <c r="Q484" i="1"/>
  <c r="K484" i="1"/>
  <c r="I484" i="1"/>
  <c r="D484" i="1"/>
  <c r="C484" i="1"/>
  <c r="B484" i="1"/>
  <c r="A484" i="1"/>
  <c r="R483" i="1"/>
  <c r="Q483" i="1"/>
  <c r="K483" i="1"/>
  <c r="I483" i="1"/>
  <c r="D483" i="1"/>
  <c r="C483" i="1"/>
  <c r="B483" i="1"/>
  <c r="A483" i="1"/>
  <c r="R480" i="1"/>
  <c r="Q480" i="1"/>
  <c r="K480" i="1"/>
  <c r="I480" i="1"/>
  <c r="D480" i="1"/>
  <c r="C480" i="1"/>
  <c r="A480" i="1"/>
  <c r="R479" i="1"/>
  <c r="Q479" i="1"/>
  <c r="K479" i="1"/>
  <c r="I479" i="1"/>
  <c r="D479" i="1"/>
  <c r="C479" i="1"/>
  <c r="A479" i="1"/>
  <c r="R470" i="1"/>
  <c r="Q470" i="1"/>
  <c r="K470" i="1"/>
  <c r="I470" i="1"/>
  <c r="D470" i="1"/>
  <c r="C470" i="1"/>
  <c r="A470" i="1"/>
  <c r="R469" i="1"/>
  <c r="Q469" i="1"/>
  <c r="K469" i="1"/>
  <c r="I469" i="1"/>
  <c r="D469" i="1"/>
  <c r="C469" i="1"/>
  <c r="A469" i="1"/>
  <c r="R475" i="1"/>
  <c r="Q475" i="1"/>
  <c r="K475" i="1"/>
  <c r="I475" i="1"/>
  <c r="D475" i="1"/>
  <c r="C475" i="1"/>
  <c r="A475" i="1"/>
  <c r="Q309" i="1"/>
  <c r="K309" i="1"/>
  <c r="I309" i="1"/>
  <c r="A309" i="1"/>
  <c r="Q394" i="1"/>
  <c r="K394" i="1"/>
  <c r="I394" i="1"/>
  <c r="A394" i="1"/>
  <c r="R454" i="1"/>
  <c r="Q454" i="1"/>
  <c r="K454" i="1"/>
  <c r="I454" i="1"/>
  <c r="D454" i="1"/>
  <c r="C454" i="1"/>
  <c r="A454" i="1"/>
  <c r="R448" i="1"/>
  <c r="Q448" i="1"/>
  <c r="K448" i="1"/>
  <c r="I448" i="1"/>
  <c r="D448" i="1"/>
  <c r="C448" i="1"/>
  <c r="B448" i="1"/>
  <c r="A448" i="1"/>
  <c r="R446" i="1"/>
  <c r="Q446" i="1"/>
  <c r="K446" i="1"/>
  <c r="I446" i="1"/>
  <c r="D446" i="1"/>
  <c r="C446" i="1"/>
  <c r="A446" i="1"/>
  <c r="R482" i="1"/>
  <c r="Q482" i="1"/>
  <c r="I482" i="1"/>
  <c r="D482" i="1"/>
  <c r="C482" i="1"/>
  <c r="A482" i="1"/>
  <c r="R481" i="1"/>
  <c r="Q481" i="1"/>
  <c r="K481" i="1"/>
  <c r="I481" i="1"/>
  <c r="D481" i="1"/>
  <c r="C481" i="1"/>
  <c r="A481" i="1"/>
  <c r="R477" i="1"/>
  <c r="Q477" i="1"/>
  <c r="K477" i="1"/>
  <c r="I477" i="1"/>
  <c r="D477" i="1"/>
  <c r="C477" i="1"/>
  <c r="A477" i="1"/>
  <c r="R474" i="1"/>
  <c r="Q474" i="1"/>
  <c r="K474" i="1"/>
  <c r="I474" i="1"/>
  <c r="D474" i="1"/>
  <c r="C474" i="1"/>
  <c r="A474" i="1"/>
  <c r="R473" i="1"/>
  <c r="Q473" i="1"/>
  <c r="K473" i="1"/>
  <c r="I473" i="1"/>
  <c r="D473" i="1"/>
  <c r="B473" i="1"/>
  <c r="A473" i="1"/>
  <c r="R472" i="1"/>
  <c r="Q472" i="1"/>
  <c r="I472" i="1"/>
  <c r="D472" i="1"/>
  <c r="C472" i="1"/>
  <c r="A472" i="1"/>
  <c r="R468" i="1"/>
  <c r="Q468" i="1"/>
  <c r="K468" i="1"/>
  <c r="I468" i="1"/>
  <c r="D468" i="1"/>
  <c r="C468" i="1"/>
  <c r="A468" i="1"/>
  <c r="R467" i="1"/>
  <c r="Q467" i="1"/>
  <c r="I467" i="1"/>
  <c r="D467" i="1"/>
  <c r="C467" i="1"/>
  <c r="A467" i="1"/>
  <c r="R466" i="1"/>
  <c r="Q466" i="1"/>
  <c r="K466" i="1"/>
  <c r="I466" i="1"/>
  <c r="D466" i="1"/>
  <c r="C466" i="1"/>
  <c r="A466" i="1"/>
  <c r="R465" i="1"/>
  <c r="Q465" i="1"/>
  <c r="K465" i="1"/>
  <c r="I465" i="1"/>
  <c r="D465" i="1"/>
  <c r="C465" i="1"/>
  <c r="B465" i="1"/>
  <c r="A465" i="1"/>
  <c r="R464" i="1"/>
  <c r="Q464" i="1"/>
  <c r="K464" i="1"/>
  <c r="I464" i="1"/>
  <c r="D464" i="1"/>
  <c r="C464" i="1"/>
  <c r="A464" i="1"/>
  <c r="Q462" i="1"/>
  <c r="K462" i="1"/>
  <c r="I462" i="1"/>
  <c r="A462" i="1"/>
  <c r="R461" i="1"/>
  <c r="Q461" i="1"/>
  <c r="I461" i="1"/>
  <c r="D461" i="1"/>
  <c r="C461" i="1"/>
  <c r="A461" i="1"/>
  <c r="R460" i="1"/>
  <c r="Q460" i="1"/>
  <c r="K460" i="1"/>
  <c r="I460" i="1"/>
  <c r="D460" i="1"/>
  <c r="C460" i="1"/>
  <c r="A460" i="1"/>
  <c r="R459" i="1"/>
  <c r="Q459" i="1"/>
  <c r="K459" i="1"/>
  <c r="I459" i="1"/>
  <c r="D459" i="1"/>
  <c r="C459" i="1"/>
  <c r="A459" i="1"/>
  <c r="R458" i="1"/>
  <c r="Q458" i="1"/>
  <c r="K458" i="1"/>
  <c r="I458" i="1"/>
  <c r="D458" i="1"/>
  <c r="C458" i="1"/>
  <c r="A458" i="1"/>
  <c r="R457" i="1"/>
  <c r="Q457" i="1"/>
  <c r="K457" i="1"/>
  <c r="I457" i="1"/>
  <c r="D457" i="1"/>
  <c r="C457" i="1"/>
  <c r="A457" i="1"/>
  <c r="R453" i="1"/>
  <c r="Q453" i="1"/>
  <c r="K453" i="1"/>
  <c r="I453" i="1"/>
  <c r="D453" i="1"/>
  <c r="C453" i="1"/>
  <c r="A453" i="1"/>
  <c r="R452" i="1"/>
  <c r="Q452" i="1"/>
  <c r="K452" i="1"/>
  <c r="I452" i="1"/>
  <c r="D452" i="1"/>
  <c r="C452" i="1"/>
  <c r="A452" i="1"/>
  <c r="R451" i="1"/>
  <c r="Q451" i="1"/>
  <c r="K451" i="1"/>
  <c r="I451" i="1"/>
  <c r="D451" i="1"/>
  <c r="C451" i="1"/>
  <c r="A451" i="1"/>
  <c r="R450" i="1"/>
  <c r="Q450" i="1"/>
  <c r="K450" i="1"/>
  <c r="I450" i="1"/>
  <c r="D450" i="1"/>
  <c r="C450" i="1"/>
  <c r="A450" i="1"/>
  <c r="R449" i="1"/>
  <c r="Q449" i="1"/>
  <c r="K449" i="1"/>
  <c r="I449" i="1"/>
  <c r="D449" i="1"/>
  <c r="C449" i="1"/>
  <c r="A449" i="1"/>
  <c r="R447" i="1"/>
  <c r="Q447" i="1"/>
  <c r="K447" i="1"/>
  <c r="I447" i="1"/>
  <c r="D447" i="1"/>
  <c r="C447" i="1"/>
  <c r="A447" i="1"/>
  <c r="R445" i="1"/>
  <c r="Q445" i="1"/>
  <c r="K445" i="1"/>
  <c r="I445" i="1"/>
  <c r="D445" i="1"/>
  <c r="C445" i="1"/>
  <c r="A445" i="1"/>
  <c r="R443" i="1"/>
  <c r="Q443" i="1"/>
  <c r="K443" i="1"/>
  <c r="I443" i="1"/>
  <c r="D443" i="1"/>
  <c r="C443" i="1"/>
  <c r="A443" i="1"/>
  <c r="R442" i="1"/>
  <c r="Q442" i="1"/>
  <c r="K442" i="1"/>
  <c r="I442" i="1"/>
  <c r="C442" i="1"/>
  <c r="B442" i="1"/>
  <c r="A442" i="1"/>
  <c r="R441" i="1"/>
  <c r="Q441" i="1"/>
  <c r="I441" i="1"/>
  <c r="D441" i="1"/>
  <c r="C441" i="1"/>
  <c r="A441" i="1"/>
  <c r="R440" i="1"/>
  <c r="Q440" i="1"/>
  <c r="K440" i="1"/>
  <c r="I440" i="1"/>
  <c r="D440" i="1"/>
  <c r="C440" i="1"/>
  <c r="A440" i="1"/>
  <c r="R435" i="1"/>
  <c r="Q435" i="1"/>
  <c r="K435" i="1"/>
  <c r="I435" i="1"/>
  <c r="D435" i="1"/>
  <c r="C435" i="1"/>
  <c r="A435" i="1"/>
  <c r="R434" i="1"/>
  <c r="Q434" i="1"/>
  <c r="K434" i="1"/>
  <c r="I434" i="1"/>
  <c r="D434" i="1"/>
  <c r="C434" i="1"/>
  <c r="A434" i="1"/>
  <c r="R433" i="1"/>
  <c r="Q433" i="1"/>
  <c r="K433" i="1"/>
  <c r="I433" i="1"/>
  <c r="D433" i="1"/>
  <c r="C433" i="1"/>
  <c r="A433" i="1"/>
  <c r="R432" i="1"/>
  <c r="Q432" i="1"/>
  <c r="K432" i="1"/>
  <c r="I432" i="1"/>
  <c r="D432" i="1"/>
  <c r="C432" i="1"/>
  <c r="A432" i="1"/>
  <c r="R431" i="1"/>
  <c r="Q431" i="1"/>
  <c r="K431" i="1"/>
  <c r="I431" i="1"/>
  <c r="D431" i="1"/>
  <c r="C431" i="1"/>
  <c r="A431" i="1"/>
  <c r="R430" i="1"/>
  <c r="Q430" i="1"/>
  <c r="K430" i="1"/>
  <c r="I430" i="1"/>
  <c r="D430" i="1"/>
  <c r="C430" i="1"/>
  <c r="A430" i="1"/>
  <c r="R429" i="1"/>
  <c r="Q429" i="1"/>
  <c r="K429" i="1"/>
  <c r="I429" i="1"/>
  <c r="D429" i="1"/>
  <c r="C429" i="1"/>
  <c r="A429" i="1"/>
  <c r="R428" i="1"/>
  <c r="Q428" i="1"/>
  <c r="K428" i="1"/>
  <c r="I428" i="1"/>
  <c r="D428" i="1"/>
  <c r="C428" i="1"/>
  <c r="A428" i="1"/>
  <c r="R427" i="1"/>
  <c r="Q427" i="1"/>
  <c r="K427" i="1"/>
  <c r="I427" i="1"/>
  <c r="D427" i="1"/>
  <c r="C427" i="1"/>
  <c r="A427" i="1"/>
  <c r="R426" i="1"/>
  <c r="Q426" i="1"/>
  <c r="K426" i="1"/>
  <c r="I426" i="1"/>
  <c r="D426" i="1"/>
  <c r="C426" i="1"/>
  <c r="A426" i="1"/>
  <c r="R425" i="1"/>
  <c r="Q425" i="1"/>
  <c r="K425" i="1"/>
  <c r="I425" i="1"/>
  <c r="D425" i="1"/>
  <c r="C425" i="1"/>
  <c r="A425" i="1"/>
  <c r="R424" i="1"/>
  <c r="Q424" i="1"/>
  <c r="K424" i="1"/>
  <c r="I424" i="1"/>
  <c r="D424" i="1"/>
  <c r="C424" i="1"/>
  <c r="A424" i="1"/>
  <c r="R423" i="1"/>
  <c r="Q423" i="1"/>
  <c r="K423" i="1"/>
  <c r="I423" i="1"/>
  <c r="D423" i="1"/>
  <c r="C423" i="1"/>
  <c r="A423" i="1"/>
  <c r="R422" i="1"/>
  <c r="Q422" i="1"/>
  <c r="I422" i="1"/>
  <c r="D422" i="1"/>
  <c r="C422" i="1"/>
  <c r="A422" i="1"/>
  <c r="R421" i="1"/>
  <c r="Q421" i="1"/>
  <c r="K421" i="1"/>
  <c r="I421" i="1"/>
  <c r="D421" i="1"/>
  <c r="C421" i="1"/>
  <c r="A421" i="1"/>
  <c r="R420" i="1"/>
  <c r="Q420" i="1"/>
  <c r="K420" i="1"/>
  <c r="I420" i="1"/>
  <c r="D420" i="1"/>
  <c r="C420" i="1"/>
  <c r="A420" i="1"/>
  <c r="R419" i="1"/>
  <c r="Q419" i="1"/>
  <c r="K419" i="1"/>
  <c r="I419" i="1"/>
  <c r="D419" i="1"/>
  <c r="B419" i="1"/>
  <c r="A419" i="1"/>
  <c r="R418" i="1"/>
  <c r="Q418" i="1"/>
  <c r="K418" i="1"/>
  <c r="I418" i="1"/>
  <c r="D418" i="1"/>
  <c r="C418" i="1"/>
  <c r="A418" i="1"/>
  <c r="R417" i="1"/>
  <c r="Q417" i="1"/>
  <c r="K417" i="1"/>
  <c r="I417" i="1"/>
  <c r="D417" i="1"/>
  <c r="C417" i="1"/>
  <c r="A417" i="1"/>
  <c r="R416" i="1"/>
  <c r="Q416" i="1"/>
  <c r="K416" i="1"/>
  <c r="I416" i="1"/>
  <c r="D416" i="1"/>
  <c r="C416" i="1"/>
  <c r="A416" i="1"/>
  <c r="R415" i="1"/>
  <c r="Q415" i="1"/>
  <c r="K415" i="1"/>
  <c r="I415" i="1"/>
  <c r="D415" i="1"/>
  <c r="C415" i="1"/>
  <c r="A415" i="1"/>
  <c r="R414" i="1"/>
  <c r="Q414" i="1"/>
  <c r="K414" i="1"/>
  <c r="I414" i="1"/>
  <c r="D414" i="1"/>
  <c r="C414" i="1"/>
  <c r="A414" i="1"/>
  <c r="R413" i="1"/>
  <c r="Q413" i="1"/>
  <c r="K413" i="1"/>
  <c r="I413" i="1"/>
  <c r="C413" i="1"/>
  <c r="A413" i="1"/>
  <c r="R412" i="1"/>
  <c r="Q412" i="1"/>
  <c r="K412" i="1"/>
  <c r="I412" i="1"/>
  <c r="D412" i="1"/>
  <c r="C412" i="1"/>
  <c r="A412" i="1"/>
  <c r="R411" i="1"/>
  <c r="Q411" i="1"/>
  <c r="K411" i="1"/>
  <c r="I411" i="1"/>
  <c r="D411" i="1"/>
  <c r="C411" i="1"/>
  <c r="A411" i="1"/>
  <c r="R409" i="1"/>
  <c r="Q409" i="1"/>
  <c r="K409" i="1"/>
  <c r="I409" i="1"/>
  <c r="D409" i="1"/>
  <c r="C409" i="1"/>
  <c r="A409" i="1"/>
  <c r="R408" i="1"/>
  <c r="Q408" i="1"/>
  <c r="K408" i="1"/>
  <c r="I408" i="1"/>
  <c r="D408" i="1"/>
  <c r="C408" i="1"/>
  <c r="A408" i="1"/>
  <c r="R407" i="1"/>
  <c r="Q407" i="1"/>
  <c r="K407" i="1"/>
  <c r="I407" i="1"/>
  <c r="D407" i="1"/>
  <c r="C407" i="1"/>
  <c r="A407" i="1"/>
  <c r="R406" i="1"/>
  <c r="Q406" i="1"/>
  <c r="K406" i="1"/>
  <c r="I406" i="1"/>
  <c r="D406" i="1"/>
  <c r="C406" i="1"/>
  <c r="A406" i="1"/>
  <c r="R405" i="1"/>
  <c r="Q405" i="1"/>
  <c r="K405" i="1"/>
  <c r="I405" i="1"/>
  <c r="D405" i="1"/>
  <c r="C405" i="1"/>
  <c r="A405" i="1"/>
  <c r="R404" i="1"/>
  <c r="Q404" i="1"/>
  <c r="K404" i="1"/>
  <c r="I404" i="1"/>
  <c r="D404" i="1"/>
  <c r="C404" i="1"/>
  <c r="A404" i="1"/>
  <c r="R403" i="1"/>
  <c r="Q403" i="1"/>
  <c r="K403" i="1"/>
  <c r="I403" i="1"/>
  <c r="D403" i="1"/>
  <c r="C403" i="1"/>
  <c r="A403" i="1"/>
  <c r="R402" i="1"/>
  <c r="Q402" i="1"/>
  <c r="K402" i="1"/>
  <c r="I402" i="1"/>
  <c r="D402" i="1"/>
  <c r="C402" i="1"/>
  <c r="A402" i="1"/>
  <c r="R401" i="1"/>
  <c r="Q401" i="1"/>
  <c r="K401" i="1"/>
  <c r="I401" i="1"/>
  <c r="D401" i="1"/>
  <c r="C401" i="1"/>
  <c r="A401" i="1"/>
  <c r="R393" i="1"/>
  <c r="Q393" i="1"/>
  <c r="I393" i="1"/>
  <c r="D393" i="1"/>
  <c r="B393" i="1"/>
  <c r="A393" i="1"/>
  <c r="R400" i="1"/>
  <c r="Q400" i="1"/>
  <c r="K400" i="1"/>
  <c r="I400" i="1"/>
  <c r="D400" i="1"/>
  <c r="C400" i="1"/>
  <c r="B400" i="1"/>
  <c r="A400" i="1"/>
  <c r="R399" i="1"/>
  <c r="Q399" i="1"/>
  <c r="K399" i="1"/>
  <c r="I399" i="1"/>
  <c r="D399" i="1"/>
  <c r="C399" i="1"/>
  <c r="A399" i="1"/>
  <c r="R392" i="1"/>
  <c r="Q392" i="1"/>
  <c r="K392" i="1"/>
  <c r="I392" i="1"/>
  <c r="D392" i="1"/>
  <c r="C392" i="1"/>
  <c r="A392" i="1"/>
  <c r="R391" i="1"/>
  <c r="Q391" i="1"/>
  <c r="K391" i="1"/>
  <c r="I391" i="1"/>
  <c r="D391" i="1"/>
  <c r="C391" i="1"/>
  <c r="A391" i="1"/>
  <c r="R390" i="1"/>
  <c r="Q390" i="1"/>
  <c r="I390" i="1"/>
  <c r="D390" i="1"/>
  <c r="A390" i="1"/>
  <c r="R389" i="1"/>
  <c r="Q389" i="1"/>
  <c r="K389" i="1"/>
  <c r="I389" i="1"/>
  <c r="D389" i="1"/>
  <c r="C389" i="1"/>
  <c r="A389" i="1"/>
  <c r="R388" i="1"/>
  <c r="Q388" i="1"/>
  <c r="K388" i="1"/>
  <c r="I388" i="1"/>
  <c r="D388" i="1"/>
  <c r="C388" i="1"/>
  <c r="A388" i="1"/>
  <c r="R387" i="1"/>
  <c r="Q387" i="1"/>
  <c r="K387" i="1"/>
  <c r="I387" i="1"/>
  <c r="D387" i="1"/>
  <c r="C387" i="1"/>
  <c r="A387" i="1"/>
  <c r="Q91" i="1"/>
  <c r="I91" i="1"/>
  <c r="A91" i="1"/>
  <c r="Q196" i="1"/>
  <c r="I196" i="1"/>
  <c r="A196" i="1"/>
  <c r="Q592" i="1"/>
  <c r="K592" i="1"/>
  <c r="I592" i="1"/>
  <c r="A592" i="1"/>
  <c r="R386" i="1"/>
  <c r="Q386" i="1"/>
  <c r="K386" i="1"/>
  <c r="I386" i="1"/>
  <c r="D386" i="1"/>
  <c r="C386" i="1"/>
  <c r="A386" i="1"/>
  <c r="Q385" i="1"/>
  <c r="I385" i="1"/>
  <c r="D385" i="1"/>
  <c r="A385" i="1"/>
  <c r="R384" i="1"/>
  <c r="Q384" i="1"/>
  <c r="K384" i="1"/>
  <c r="I384" i="1"/>
  <c r="D384" i="1"/>
  <c r="C384" i="1"/>
  <c r="A384" i="1"/>
  <c r="R382" i="1"/>
  <c r="Q382" i="1"/>
  <c r="K382" i="1"/>
  <c r="I382" i="1"/>
  <c r="D382" i="1"/>
  <c r="A382" i="1"/>
  <c r="R381" i="1"/>
  <c r="Q381" i="1"/>
  <c r="I381" i="1"/>
  <c r="D381" i="1"/>
  <c r="C381" i="1"/>
  <c r="A381" i="1"/>
  <c r="R380" i="1"/>
  <c r="Q380" i="1"/>
  <c r="K380" i="1"/>
  <c r="I380" i="1"/>
  <c r="D380" i="1"/>
  <c r="A380" i="1"/>
  <c r="R378" i="1"/>
  <c r="Q378" i="1"/>
  <c r="K378" i="1"/>
  <c r="I378" i="1"/>
  <c r="D378" i="1"/>
  <c r="C378" i="1"/>
  <c r="A378" i="1"/>
  <c r="R377" i="1"/>
  <c r="Q377" i="1"/>
  <c r="K377" i="1"/>
  <c r="I377" i="1"/>
  <c r="D377" i="1"/>
  <c r="C377" i="1"/>
  <c r="A377" i="1"/>
  <c r="R376" i="1"/>
  <c r="Q376" i="1"/>
  <c r="K376" i="1"/>
  <c r="I376" i="1"/>
  <c r="D376" i="1"/>
  <c r="C376" i="1"/>
  <c r="A376" i="1"/>
  <c r="R375" i="1"/>
  <c r="Q375" i="1"/>
  <c r="K375" i="1"/>
  <c r="I375" i="1"/>
  <c r="D375" i="1"/>
  <c r="C375" i="1"/>
  <c r="A375" i="1"/>
  <c r="R374" i="1"/>
  <c r="Q374" i="1"/>
  <c r="K374" i="1"/>
  <c r="I374" i="1"/>
  <c r="C374" i="1"/>
  <c r="A374" i="1"/>
  <c r="R373" i="1"/>
  <c r="Q373" i="1"/>
  <c r="K373" i="1"/>
  <c r="I373" i="1"/>
  <c r="D373" i="1"/>
  <c r="C373" i="1"/>
  <c r="A373" i="1"/>
  <c r="R372" i="1"/>
  <c r="Q372" i="1"/>
  <c r="K372" i="1"/>
  <c r="I372" i="1"/>
  <c r="D372" i="1"/>
  <c r="C372" i="1"/>
  <c r="A372" i="1"/>
  <c r="R371" i="1"/>
  <c r="Q371" i="1"/>
  <c r="K371" i="1"/>
  <c r="I371" i="1"/>
  <c r="D371" i="1"/>
  <c r="C371" i="1"/>
  <c r="A371" i="1"/>
  <c r="R370" i="1"/>
  <c r="Q370" i="1"/>
  <c r="K370" i="1"/>
  <c r="I370" i="1"/>
  <c r="D370" i="1"/>
  <c r="C370" i="1"/>
  <c r="B370" i="1"/>
  <c r="A370" i="1"/>
  <c r="R369" i="1"/>
  <c r="Q369" i="1"/>
  <c r="K369" i="1"/>
  <c r="I369" i="1"/>
  <c r="D369" i="1"/>
  <c r="C369" i="1"/>
  <c r="B369" i="1"/>
  <c r="A369" i="1"/>
  <c r="R368" i="1"/>
  <c r="Q368" i="1"/>
  <c r="K368" i="1"/>
  <c r="I368" i="1"/>
  <c r="D368" i="1"/>
  <c r="C368" i="1"/>
  <c r="B368" i="1"/>
  <c r="A368" i="1"/>
  <c r="R367" i="1"/>
  <c r="Q367" i="1"/>
  <c r="K367" i="1"/>
  <c r="I367" i="1"/>
  <c r="D367" i="1"/>
  <c r="C367" i="1"/>
  <c r="A367" i="1"/>
  <c r="R366" i="1"/>
  <c r="Q366" i="1"/>
  <c r="K366" i="1"/>
  <c r="I366" i="1"/>
  <c r="D366" i="1"/>
  <c r="C366" i="1"/>
  <c r="A366" i="1"/>
  <c r="R365" i="1"/>
  <c r="Q365" i="1"/>
  <c r="K365" i="1"/>
  <c r="I365" i="1"/>
  <c r="D365" i="1"/>
  <c r="C365" i="1"/>
  <c r="A365" i="1"/>
  <c r="R364" i="1"/>
  <c r="Q364" i="1"/>
  <c r="K364" i="1"/>
  <c r="I364" i="1"/>
  <c r="D364" i="1"/>
  <c r="C364" i="1"/>
  <c r="A364" i="1"/>
  <c r="R363" i="1"/>
  <c r="Q363" i="1"/>
  <c r="K363" i="1"/>
  <c r="I363" i="1"/>
  <c r="D363" i="1"/>
  <c r="C363" i="1"/>
  <c r="A363" i="1"/>
  <c r="R362" i="1"/>
  <c r="Q362" i="1"/>
  <c r="K362" i="1"/>
  <c r="I362" i="1"/>
  <c r="D362" i="1"/>
  <c r="C362" i="1"/>
  <c r="A362" i="1"/>
  <c r="R361" i="1"/>
  <c r="Q361" i="1"/>
  <c r="K361" i="1"/>
  <c r="I361" i="1"/>
  <c r="D361" i="1"/>
  <c r="C361" i="1"/>
  <c r="A361" i="1"/>
  <c r="R360" i="1"/>
  <c r="Q360" i="1"/>
  <c r="K360" i="1"/>
  <c r="I360" i="1"/>
  <c r="D360" i="1"/>
  <c r="C360" i="1"/>
  <c r="A360" i="1"/>
  <c r="R359" i="1"/>
  <c r="Q359" i="1"/>
  <c r="K359" i="1"/>
  <c r="I359" i="1"/>
  <c r="C359" i="1"/>
  <c r="A359" i="1"/>
  <c r="R356" i="1"/>
  <c r="Q356" i="1"/>
  <c r="K356" i="1"/>
  <c r="I356" i="1"/>
  <c r="D356" i="1"/>
  <c r="C356" i="1"/>
  <c r="B356" i="1"/>
  <c r="A356" i="1"/>
  <c r="R355" i="1"/>
  <c r="Q355" i="1"/>
  <c r="I355" i="1"/>
  <c r="D355" i="1"/>
  <c r="C355" i="1"/>
  <c r="A355" i="1"/>
  <c r="R354" i="1"/>
  <c r="Q354" i="1"/>
  <c r="K354" i="1"/>
  <c r="I354" i="1"/>
  <c r="D354" i="1"/>
  <c r="C354" i="1"/>
  <c r="A354" i="1"/>
  <c r="R353" i="1"/>
  <c r="Q353" i="1"/>
  <c r="K353" i="1"/>
  <c r="I353" i="1"/>
  <c r="D353" i="1"/>
  <c r="C353" i="1"/>
  <c r="A353" i="1"/>
  <c r="R351" i="1"/>
  <c r="Q351" i="1"/>
  <c r="K351" i="1"/>
  <c r="I351" i="1"/>
  <c r="D351" i="1"/>
  <c r="C351" i="1"/>
  <c r="A351" i="1"/>
  <c r="R350" i="1"/>
  <c r="Q350" i="1"/>
  <c r="I350" i="1"/>
  <c r="D350" i="1"/>
  <c r="C350" i="1"/>
  <c r="A350" i="1"/>
  <c r="R349" i="1"/>
  <c r="Q349" i="1"/>
  <c r="K349" i="1"/>
  <c r="I349" i="1"/>
  <c r="D349" i="1"/>
  <c r="C349" i="1"/>
  <c r="B349" i="1"/>
  <c r="A349" i="1"/>
  <c r="R348" i="1"/>
  <c r="Q348" i="1"/>
  <c r="K348" i="1"/>
  <c r="I348" i="1"/>
  <c r="D348" i="1"/>
  <c r="C348" i="1"/>
  <c r="A348" i="1"/>
  <c r="R347" i="1"/>
  <c r="Q347" i="1"/>
  <c r="K347" i="1"/>
  <c r="I347" i="1"/>
  <c r="D347" i="1"/>
  <c r="C347" i="1"/>
  <c r="A347" i="1"/>
  <c r="R346" i="1"/>
  <c r="Q346" i="1"/>
  <c r="K346" i="1"/>
  <c r="I346" i="1"/>
  <c r="D346" i="1"/>
  <c r="C346" i="1"/>
  <c r="A346" i="1"/>
  <c r="R339" i="1"/>
  <c r="Q339" i="1"/>
  <c r="K339" i="1"/>
  <c r="I339" i="1"/>
  <c r="D339" i="1"/>
  <c r="C339" i="1"/>
  <c r="A339" i="1"/>
  <c r="R338" i="1"/>
  <c r="Q338" i="1"/>
  <c r="K338" i="1"/>
  <c r="I338" i="1"/>
  <c r="D338" i="1"/>
  <c r="C338" i="1"/>
  <c r="A338" i="1"/>
  <c r="R337" i="1"/>
  <c r="Q337" i="1"/>
  <c r="K337" i="1"/>
  <c r="I337" i="1"/>
  <c r="D337" i="1"/>
  <c r="C337" i="1"/>
  <c r="A337" i="1"/>
  <c r="R332" i="1"/>
  <c r="Q332" i="1"/>
  <c r="K332" i="1"/>
  <c r="I332" i="1"/>
  <c r="D332" i="1"/>
  <c r="C332" i="1"/>
  <c r="A332" i="1"/>
  <c r="R331" i="1"/>
  <c r="Q331" i="1"/>
  <c r="K331" i="1"/>
  <c r="I331" i="1"/>
  <c r="D331" i="1"/>
  <c r="C331" i="1"/>
  <c r="A331" i="1"/>
  <c r="R329" i="1"/>
  <c r="Q329" i="1"/>
  <c r="K329" i="1"/>
  <c r="I329" i="1"/>
  <c r="D329" i="1"/>
  <c r="C329" i="1"/>
  <c r="A329" i="1"/>
  <c r="R328" i="1"/>
  <c r="Q328" i="1"/>
  <c r="K328" i="1"/>
  <c r="I328" i="1"/>
  <c r="D328" i="1"/>
  <c r="C328" i="1"/>
  <c r="A328" i="1"/>
  <c r="R327" i="1"/>
  <c r="Q327" i="1"/>
  <c r="K327" i="1"/>
  <c r="I327" i="1"/>
  <c r="D327" i="1"/>
  <c r="C327" i="1"/>
  <c r="A327" i="1"/>
  <c r="R322" i="1"/>
  <c r="Q322" i="1"/>
  <c r="K322" i="1"/>
  <c r="I322" i="1"/>
  <c r="D322" i="1"/>
  <c r="C322" i="1"/>
  <c r="A322" i="1"/>
  <c r="R321" i="1"/>
  <c r="Q321" i="1"/>
  <c r="K321" i="1"/>
  <c r="I321" i="1"/>
  <c r="D321" i="1"/>
  <c r="C321" i="1"/>
  <c r="A321" i="1"/>
  <c r="R320" i="1"/>
  <c r="Q320" i="1"/>
  <c r="I320" i="1"/>
  <c r="D320" i="1"/>
  <c r="C320" i="1"/>
  <c r="A320" i="1"/>
  <c r="R312" i="1"/>
  <c r="Q312" i="1"/>
  <c r="K312" i="1"/>
  <c r="I312" i="1"/>
  <c r="D312" i="1"/>
  <c r="B312" i="1"/>
  <c r="A312" i="1"/>
  <c r="R308" i="1"/>
  <c r="Q308" i="1"/>
  <c r="K308" i="1"/>
  <c r="I308" i="1"/>
  <c r="A308" i="1"/>
  <c r="R307" i="1"/>
  <c r="Q307" i="1"/>
  <c r="K307" i="1"/>
  <c r="I307" i="1"/>
  <c r="D307" i="1"/>
  <c r="C307" i="1"/>
  <c r="A307" i="1"/>
  <c r="R306" i="1"/>
  <c r="Q306" i="1"/>
  <c r="K306" i="1"/>
  <c r="I306" i="1"/>
  <c r="D306" i="1"/>
  <c r="C306" i="1"/>
  <c r="A306" i="1"/>
  <c r="R305" i="1"/>
  <c r="Q305" i="1"/>
  <c r="K305" i="1"/>
  <c r="I305" i="1"/>
  <c r="D305" i="1"/>
  <c r="C305" i="1"/>
  <c r="A305" i="1"/>
  <c r="Q197" i="1"/>
  <c r="K197" i="1"/>
  <c r="I197" i="1"/>
  <c r="A197" i="1"/>
  <c r="R302" i="1"/>
  <c r="Q302" i="1"/>
  <c r="K302" i="1"/>
  <c r="I302" i="1"/>
  <c r="D302" i="1"/>
  <c r="A302" i="1"/>
  <c r="R301" i="1"/>
  <c r="Q301" i="1"/>
  <c r="K301" i="1"/>
  <c r="I301" i="1"/>
  <c r="D301" i="1"/>
  <c r="C301" i="1"/>
  <c r="A301" i="1"/>
  <c r="R300" i="1"/>
  <c r="Q300" i="1"/>
  <c r="K300" i="1"/>
  <c r="I300" i="1"/>
  <c r="D300" i="1"/>
  <c r="C300" i="1"/>
  <c r="A300" i="1"/>
  <c r="R299" i="1"/>
  <c r="Q299" i="1"/>
  <c r="K299" i="1"/>
  <c r="I299" i="1"/>
  <c r="D299" i="1"/>
  <c r="C299" i="1"/>
  <c r="A299" i="1"/>
  <c r="R298" i="1"/>
  <c r="Q298" i="1"/>
  <c r="K298" i="1"/>
  <c r="I298" i="1"/>
  <c r="D298" i="1"/>
  <c r="A298" i="1"/>
  <c r="R297" i="1"/>
  <c r="Q297" i="1"/>
  <c r="K297" i="1"/>
  <c r="I297" i="1"/>
  <c r="D297" i="1"/>
  <c r="C297" i="1"/>
  <c r="A297" i="1"/>
  <c r="R289" i="1"/>
  <c r="Q289" i="1"/>
  <c r="K289" i="1"/>
  <c r="I289" i="1"/>
  <c r="D289" i="1"/>
  <c r="C289" i="1"/>
  <c r="A289" i="1"/>
  <c r="R288" i="1"/>
  <c r="Q288" i="1"/>
  <c r="K288" i="1"/>
  <c r="I288" i="1"/>
  <c r="D288" i="1"/>
  <c r="C288" i="1"/>
  <c r="A288" i="1"/>
  <c r="R287" i="1"/>
  <c r="Q287" i="1"/>
  <c r="K287" i="1"/>
  <c r="I287" i="1"/>
  <c r="D287" i="1"/>
  <c r="C287" i="1"/>
  <c r="A287" i="1"/>
  <c r="R286" i="1"/>
  <c r="Q286" i="1"/>
  <c r="K286" i="1"/>
  <c r="I286" i="1"/>
  <c r="D286" i="1"/>
  <c r="C286" i="1"/>
  <c r="A286" i="1"/>
  <c r="R280" i="1"/>
  <c r="Q280" i="1"/>
  <c r="I280" i="1"/>
  <c r="D280" i="1"/>
  <c r="C280" i="1"/>
  <c r="A280" i="1"/>
  <c r="R276" i="1"/>
  <c r="Q276" i="1"/>
  <c r="K276" i="1"/>
  <c r="I276" i="1"/>
  <c r="D276" i="1"/>
  <c r="C276" i="1"/>
  <c r="B276" i="1"/>
  <c r="A276" i="1"/>
  <c r="R275" i="1"/>
  <c r="Q275" i="1"/>
  <c r="K275" i="1"/>
  <c r="I275" i="1"/>
  <c r="D275" i="1"/>
  <c r="C275" i="1"/>
  <c r="B275" i="1"/>
  <c r="A275" i="1"/>
  <c r="R273" i="1"/>
  <c r="Q273" i="1"/>
  <c r="K273" i="1"/>
  <c r="I273" i="1"/>
  <c r="D273" i="1"/>
  <c r="C273" i="1"/>
  <c r="A273" i="1"/>
  <c r="R272" i="1"/>
  <c r="Q272" i="1"/>
  <c r="K272" i="1"/>
  <c r="I272" i="1"/>
  <c r="D272" i="1"/>
  <c r="C272" i="1"/>
  <c r="A272" i="1"/>
  <c r="R345" i="1"/>
  <c r="Q345" i="1"/>
  <c r="K345" i="1"/>
  <c r="I345" i="1"/>
  <c r="D345" i="1"/>
  <c r="C345" i="1"/>
  <c r="A345" i="1"/>
  <c r="R344" i="1"/>
  <c r="Q344" i="1"/>
  <c r="K344" i="1"/>
  <c r="I344" i="1"/>
  <c r="D344" i="1"/>
  <c r="C344" i="1"/>
  <c r="A344" i="1"/>
  <c r="R343" i="1"/>
  <c r="Q343" i="1"/>
  <c r="K343" i="1"/>
  <c r="I343" i="1"/>
  <c r="D343" i="1"/>
  <c r="C343" i="1"/>
  <c r="A343" i="1"/>
  <c r="R342" i="1"/>
  <c r="Q342" i="1"/>
  <c r="K342" i="1"/>
  <c r="I342" i="1"/>
  <c r="D342" i="1"/>
  <c r="C342" i="1"/>
  <c r="A342" i="1"/>
  <c r="R341" i="1"/>
  <c r="Q341" i="1"/>
  <c r="K341" i="1"/>
  <c r="I341" i="1"/>
  <c r="D341" i="1"/>
  <c r="C341" i="1"/>
  <c r="A341" i="1"/>
  <c r="R336" i="1"/>
  <c r="Q336" i="1"/>
  <c r="K336" i="1"/>
  <c r="I336" i="1"/>
  <c r="D336" i="1"/>
  <c r="C336" i="1"/>
  <c r="A336" i="1"/>
  <c r="R335" i="1"/>
  <c r="Q335" i="1"/>
  <c r="K335" i="1"/>
  <c r="I335" i="1"/>
  <c r="D335" i="1"/>
  <c r="C335" i="1"/>
  <c r="A335" i="1"/>
  <c r="R334" i="1"/>
  <c r="Q334" i="1"/>
  <c r="K334" i="1"/>
  <c r="I334" i="1"/>
  <c r="D334" i="1"/>
  <c r="C334" i="1"/>
  <c r="A334" i="1"/>
  <c r="R333" i="1"/>
  <c r="Q333" i="1"/>
  <c r="K333" i="1"/>
  <c r="I333" i="1"/>
  <c r="D333" i="1"/>
  <c r="C333" i="1"/>
  <c r="A333" i="1"/>
  <c r="R326" i="1"/>
  <c r="Q326" i="1"/>
  <c r="K326" i="1"/>
  <c r="I326" i="1"/>
  <c r="D326" i="1"/>
  <c r="C326" i="1"/>
  <c r="A326" i="1"/>
  <c r="R325" i="1"/>
  <c r="Q325" i="1"/>
  <c r="K325" i="1"/>
  <c r="I325" i="1"/>
  <c r="D325" i="1"/>
  <c r="C325" i="1"/>
  <c r="A325" i="1"/>
  <c r="R324" i="1"/>
  <c r="Q324" i="1"/>
  <c r="K324" i="1"/>
  <c r="I324" i="1"/>
  <c r="D324" i="1"/>
  <c r="C324" i="1"/>
  <c r="A324" i="1"/>
  <c r="R319" i="1"/>
  <c r="Q319" i="1"/>
  <c r="K319" i="1"/>
  <c r="I319" i="1"/>
  <c r="D319" i="1"/>
  <c r="C319" i="1"/>
  <c r="A319" i="1"/>
  <c r="R318" i="1"/>
  <c r="Q318" i="1"/>
  <c r="K318" i="1"/>
  <c r="I318" i="1"/>
  <c r="C318" i="1"/>
  <c r="A318" i="1"/>
  <c r="R317" i="1"/>
  <c r="Q317" i="1"/>
  <c r="K317" i="1"/>
  <c r="I317" i="1"/>
  <c r="D317" i="1"/>
  <c r="C317" i="1"/>
  <c r="A317" i="1"/>
  <c r="R316" i="1"/>
  <c r="Q316" i="1"/>
  <c r="K316" i="1"/>
  <c r="I316" i="1"/>
  <c r="D316" i="1"/>
  <c r="C316" i="1"/>
  <c r="A316" i="1"/>
  <c r="R315" i="1"/>
  <c r="Q315" i="1"/>
  <c r="K315" i="1"/>
  <c r="I315" i="1"/>
  <c r="D315" i="1"/>
  <c r="C315" i="1"/>
  <c r="A315" i="1"/>
  <c r="R314" i="1"/>
  <c r="Q314" i="1"/>
  <c r="K314" i="1"/>
  <c r="I314" i="1"/>
  <c r="D314" i="1"/>
  <c r="C314" i="1"/>
  <c r="B314" i="1"/>
  <c r="A314" i="1"/>
  <c r="R313" i="1"/>
  <c r="Q313" i="1"/>
  <c r="K313" i="1"/>
  <c r="I313" i="1"/>
  <c r="D313" i="1"/>
  <c r="C313" i="1"/>
  <c r="A313" i="1"/>
  <c r="R311" i="1"/>
  <c r="Q311" i="1"/>
  <c r="K311" i="1"/>
  <c r="I311" i="1"/>
  <c r="D311" i="1"/>
  <c r="C311" i="1"/>
  <c r="A311" i="1"/>
  <c r="R296" i="1"/>
  <c r="Q296" i="1"/>
  <c r="K296" i="1"/>
  <c r="I296" i="1"/>
  <c r="D296" i="1"/>
  <c r="C296" i="1"/>
  <c r="A296" i="1"/>
  <c r="R295" i="1"/>
  <c r="Q295" i="1"/>
  <c r="K295" i="1"/>
  <c r="I295" i="1"/>
  <c r="D295" i="1"/>
  <c r="C295" i="1"/>
  <c r="A295" i="1"/>
  <c r="Q383" i="1"/>
  <c r="K383" i="1"/>
  <c r="I383" i="1"/>
  <c r="A383" i="1"/>
  <c r="R294" i="1"/>
  <c r="Q294" i="1"/>
  <c r="K294" i="1"/>
  <c r="I294" i="1"/>
  <c r="D294" i="1"/>
  <c r="C294" i="1"/>
  <c r="A294" i="1"/>
  <c r="R293" i="1"/>
  <c r="Q293" i="1"/>
  <c r="K293" i="1"/>
  <c r="I293" i="1"/>
  <c r="D293" i="1"/>
  <c r="B293" i="1"/>
  <c r="A293" i="1"/>
  <c r="R292" i="1"/>
  <c r="Q292" i="1"/>
  <c r="K292" i="1"/>
  <c r="I292" i="1"/>
  <c r="D292" i="1"/>
  <c r="C292" i="1"/>
  <c r="A292" i="1"/>
  <c r="R285" i="1"/>
  <c r="Q285" i="1"/>
  <c r="K285" i="1"/>
  <c r="I285" i="1"/>
  <c r="D285" i="1"/>
  <c r="C285" i="1"/>
  <c r="A285" i="1"/>
  <c r="R284" i="1"/>
  <c r="Q284" i="1"/>
  <c r="K284" i="1"/>
  <c r="I284" i="1"/>
  <c r="D284" i="1"/>
  <c r="C284" i="1"/>
  <c r="A284" i="1"/>
  <c r="R283" i="1"/>
  <c r="Q283" i="1"/>
  <c r="K283" i="1"/>
  <c r="I283" i="1"/>
  <c r="D283" i="1"/>
  <c r="C283" i="1"/>
  <c r="A283" i="1"/>
  <c r="R282" i="1"/>
  <c r="Q282" i="1"/>
  <c r="I282" i="1"/>
  <c r="D282" i="1"/>
  <c r="C282" i="1"/>
  <c r="A282" i="1"/>
  <c r="R281" i="1"/>
  <c r="Q281" i="1"/>
  <c r="K281" i="1"/>
  <c r="I281" i="1"/>
  <c r="D281" i="1"/>
  <c r="C281" i="1"/>
  <c r="A281" i="1"/>
  <c r="R279" i="1"/>
  <c r="Q279" i="1"/>
  <c r="K279" i="1"/>
  <c r="I279" i="1"/>
  <c r="D279" i="1"/>
  <c r="C279" i="1"/>
  <c r="A279" i="1"/>
  <c r="R278" i="1"/>
  <c r="Q278" i="1"/>
  <c r="K278" i="1"/>
  <c r="I278" i="1"/>
  <c r="D278" i="1"/>
  <c r="C278" i="1"/>
  <c r="A278" i="1"/>
  <c r="R274" i="1"/>
  <c r="Q274" i="1"/>
  <c r="K274" i="1"/>
  <c r="I274" i="1"/>
  <c r="D274" i="1"/>
  <c r="C274" i="1"/>
  <c r="B274" i="1"/>
  <c r="A274" i="1"/>
  <c r="R271" i="1"/>
  <c r="Q271" i="1"/>
  <c r="K271" i="1"/>
  <c r="I271" i="1"/>
  <c r="D271" i="1"/>
  <c r="C271" i="1"/>
  <c r="B271" i="1"/>
  <c r="A271" i="1"/>
  <c r="R270" i="1"/>
  <c r="Q270" i="1"/>
  <c r="K270" i="1"/>
  <c r="I270" i="1"/>
  <c r="C270" i="1"/>
  <c r="A270" i="1"/>
  <c r="R268" i="1"/>
  <c r="Q268" i="1"/>
  <c r="K268" i="1"/>
  <c r="I268" i="1"/>
  <c r="D268" i="1"/>
  <c r="C268" i="1"/>
  <c r="A268" i="1"/>
  <c r="R267" i="1"/>
  <c r="Q267" i="1"/>
  <c r="K267" i="1"/>
  <c r="I267" i="1"/>
  <c r="D267" i="1"/>
  <c r="C267" i="1"/>
  <c r="A267" i="1"/>
  <c r="R266" i="1"/>
  <c r="Q266" i="1"/>
  <c r="K266" i="1"/>
  <c r="I266" i="1"/>
  <c r="D266" i="1"/>
  <c r="C266" i="1"/>
  <c r="A266" i="1"/>
  <c r="R265" i="1"/>
  <c r="Q265" i="1"/>
  <c r="K265" i="1"/>
  <c r="I265" i="1"/>
  <c r="D265" i="1"/>
  <c r="C265" i="1"/>
  <c r="A265" i="1"/>
  <c r="R264" i="1"/>
  <c r="Q264" i="1"/>
  <c r="K264" i="1"/>
  <c r="I264" i="1"/>
  <c r="D264" i="1"/>
  <c r="C264" i="1"/>
  <c r="A264" i="1"/>
  <c r="R263" i="1"/>
  <c r="Q263" i="1"/>
  <c r="K263" i="1"/>
  <c r="I263" i="1"/>
  <c r="D263" i="1"/>
  <c r="C263" i="1"/>
  <c r="A263" i="1"/>
  <c r="R254" i="1"/>
  <c r="Q254" i="1"/>
  <c r="K254" i="1"/>
  <c r="I254" i="1"/>
  <c r="D254" i="1"/>
  <c r="C254" i="1"/>
  <c r="A254" i="1"/>
  <c r="R253" i="1"/>
  <c r="Q253" i="1"/>
  <c r="K253" i="1"/>
  <c r="I253" i="1"/>
  <c r="D253" i="1"/>
  <c r="C253" i="1"/>
  <c r="A253" i="1"/>
  <c r="R252" i="1"/>
  <c r="Q252" i="1"/>
  <c r="K252" i="1"/>
  <c r="I252" i="1"/>
  <c r="D252" i="1"/>
  <c r="C252" i="1"/>
  <c r="A252" i="1"/>
  <c r="R251" i="1"/>
  <c r="Q251" i="1"/>
  <c r="K251" i="1"/>
  <c r="I251" i="1"/>
  <c r="D251" i="1"/>
  <c r="C251" i="1"/>
  <c r="A251" i="1"/>
  <c r="R250" i="1"/>
  <c r="Q250" i="1"/>
  <c r="K250" i="1"/>
  <c r="I250" i="1"/>
  <c r="D250" i="1"/>
  <c r="C250" i="1"/>
  <c r="A250" i="1"/>
  <c r="R249" i="1"/>
  <c r="Q249" i="1"/>
  <c r="I249" i="1"/>
  <c r="D249" i="1"/>
  <c r="C249" i="1"/>
  <c r="A249" i="1"/>
  <c r="R248" i="1"/>
  <c r="Q248" i="1"/>
  <c r="K248" i="1"/>
  <c r="I248" i="1"/>
  <c r="D248" i="1"/>
  <c r="C248" i="1"/>
  <c r="A248" i="1"/>
  <c r="R247" i="1"/>
  <c r="Q247" i="1"/>
  <c r="K247" i="1"/>
  <c r="I247" i="1"/>
  <c r="D247" i="1"/>
  <c r="C247" i="1"/>
  <c r="A247" i="1"/>
  <c r="R241" i="1"/>
  <c r="Q241" i="1"/>
  <c r="K241" i="1"/>
  <c r="I241" i="1"/>
  <c r="D241" i="1"/>
  <c r="C241" i="1"/>
  <c r="A241" i="1"/>
  <c r="R239" i="1"/>
  <c r="Q239" i="1"/>
  <c r="K239" i="1"/>
  <c r="I239" i="1"/>
  <c r="D239" i="1"/>
  <c r="C239" i="1"/>
  <c r="A239" i="1"/>
  <c r="R236" i="1"/>
  <c r="Q236" i="1"/>
  <c r="K236" i="1"/>
  <c r="I236" i="1"/>
  <c r="D236" i="1"/>
  <c r="C236" i="1"/>
  <c r="A236" i="1"/>
  <c r="R233" i="1"/>
  <c r="Q233" i="1"/>
  <c r="K233" i="1"/>
  <c r="I233" i="1"/>
  <c r="D233" i="1"/>
  <c r="C233" i="1"/>
  <c r="A233" i="1"/>
  <c r="R232" i="1"/>
  <c r="Q232" i="1"/>
  <c r="K232" i="1"/>
  <c r="I232" i="1"/>
  <c r="D232" i="1"/>
  <c r="C232" i="1"/>
  <c r="A232" i="1"/>
  <c r="R231" i="1"/>
  <c r="Q231" i="1"/>
  <c r="K231" i="1"/>
  <c r="I231" i="1"/>
  <c r="D231" i="1"/>
  <c r="C231" i="1"/>
  <c r="A231" i="1"/>
  <c r="R230" i="1"/>
  <c r="Q230" i="1"/>
  <c r="K230" i="1"/>
  <c r="I230" i="1"/>
  <c r="D230" i="1"/>
  <c r="C230" i="1"/>
  <c r="A230" i="1"/>
  <c r="R229" i="1"/>
  <c r="Q229" i="1"/>
  <c r="K229" i="1"/>
  <c r="I229" i="1"/>
  <c r="D229" i="1"/>
  <c r="C229" i="1"/>
  <c r="A229" i="1"/>
  <c r="R228" i="1"/>
  <c r="Q228" i="1"/>
  <c r="K228" i="1"/>
  <c r="I228" i="1"/>
  <c r="D228" i="1"/>
  <c r="C228" i="1"/>
  <c r="A228" i="1"/>
  <c r="R227" i="1"/>
  <c r="Q227" i="1"/>
  <c r="K227" i="1"/>
  <c r="I227" i="1"/>
  <c r="D227" i="1"/>
  <c r="C227" i="1"/>
  <c r="A227" i="1"/>
  <c r="R213" i="1"/>
  <c r="Q213" i="1"/>
  <c r="K213" i="1"/>
  <c r="I213" i="1"/>
  <c r="D213" i="1"/>
  <c r="C213" i="1"/>
  <c r="A213" i="1"/>
  <c r="R212" i="1"/>
  <c r="Q212" i="1"/>
  <c r="K212" i="1"/>
  <c r="I212" i="1"/>
  <c r="D212" i="1"/>
  <c r="C212" i="1"/>
  <c r="A212" i="1"/>
  <c r="R211" i="1"/>
  <c r="Q211" i="1"/>
  <c r="K211" i="1"/>
  <c r="I211" i="1"/>
  <c r="D211" i="1"/>
  <c r="B211" i="1"/>
  <c r="A211" i="1"/>
  <c r="R210" i="1"/>
  <c r="Q210" i="1"/>
  <c r="K210" i="1"/>
  <c r="I210" i="1"/>
  <c r="D210" i="1"/>
  <c r="C210" i="1"/>
  <c r="A210" i="1"/>
  <c r="R209" i="1"/>
  <c r="Q209" i="1"/>
  <c r="K209" i="1"/>
  <c r="I209" i="1"/>
  <c r="D209" i="1"/>
  <c r="C209" i="1"/>
  <c r="A209" i="1"/>
  <c r="R200" i="1"/>
  <c r="Q200" i="1"/>
  <c r="K200" i="1"/>
  <c r="I200" i="1"/>
  <c r="D200" i="1"/>
  <c r="C200" i="1"/>
  <c r="A200" i="1"/>
  <c r="K195" i="1"/>
  <c r="I195" i="1"/>
  <c r="D195" i="1"/>
  <c r="C195" i="1"/>
  <c r="A195" i="1"/>
  <c r="R194" i="1"/>
  <c r="Q194" i="1"/>
  <c r="K194" i="1"/>
  <c r="I194" i="1"/>
  <c r="D194" i="1"/>
  <c r="C194" i="1"/>
  <c r="A194" i="1"/>
  <c r="R193" i="1"/>
  <c r="Q193" i="1"/>
  <c r="K193" i="1"/>
  <c r="I193" i="1"/>
  <c r="D193" i="1"/>
  <c r="C193" i="1"/>
  <c r="A193" i="1"/>
  <c r="R192" i="1"/>
  <c r="Q192" i="1"/>
  <c r="K192" i="1"/>
  <c r="I192" i="1"/>
  <c r="D192" i="1"/>
  <c r="C192" i="1"/>
  <c r="A192" i="1"/>
  <c r="Q303" i="1"/>
  <c r="K303" i="1"/>
  <c r="I303" i="1"/>
  <c r="A303" i="1"/>
  <c r="K191" i="1"/>
  <c r="I191" i="1"/>
  <c r="D191" i="1"/>
  <c r="C191" i="1"/>
  <c r="A191" i="1"/>
  <c r="R190" i="1"/>
  <c r="Q190" i="1"/>
  <c r="K190" i="1"/>
  <c r="I190" i="1"/>
  <c r="D190" i="1"/>
  <c r="C190" i="1"/>
  <c r="A190" i="1"/>
  <c r="R189" i="1"/>
  <c r="Q189" i="1"/>
  <c r="K189" i="1"/>
  <c r="I189" i="1"/>
  <c r="D189" i="1"/>
  <c r="C189" i="1"/>
  <c r="A189" i="1"/>
  <c r="R188" i="1"/>
  <c r="Q188" i="1"/>
  <c r="K188" i="1"/>
  <c r="I188" i="1"/>
  <c r="D188" i="1"/>
  <c r="C188" i="1"/>
  <c r="A188" i="1"/>
  <c r="R177" i="1"/>
  <c r="Q177" i="1"/>
  <c r="K177" i="1"/>
  <c r="I177" i="1"/>
  <c r="D177" i="1"/>
  <c r="C177" i="1"/>
  <c r="A177" i="1"/>
  <c r="R176" i="1"/>
  <c r="Q176" i="1"/>
  <c r="K176" i="1"/>
  <c r="I176" i="1"/>
  <c r="D176" i="1"/>
  <c r="C176" i="1"/>
  <c r="A176" i="1"/>
  <c r="R175" i="1"/>
  <c r="Q175" i="1"/>
  <c r="K175" i="1"/>
  <c r="I175" i="1"/>
  <c r="D175" i="1"/>
  <c r="C175" i="1"/>
  <c r="A175" i="1"/>
  <c r="R174" i="1"/>
  <c r="Q174" i="1"/>
  <c r="K174" i="1"/>
  <c r="I174" i="1"/>
  <c r="D174" i="1"/>
  <c r="C174" i="1"/>
  <c r="A174" i="1"/>
  <c r="R170" i="1"/>
  <c r="Q170" i="1"/>
  <c r="K170" i="1"/>
  <c r="I170" i="1"/>
  <c r="D170" i="1"/>
  <c r="C170" i="1"/>
  <c r="A170" i="1"/>
  <c r="R169" i="1"/>
  <c r="Q169" i="1"/>
  <c r="K169" i="1"/>
  <c r="I169" i="1"/>
  <c r="D169" i="1"/>
  <c r="C169" i="1"/>
  <c r="A169" i="1"/>
  <c r="R168" i="1"/>
  <c r="Q168" i="1"/>
  <c r="K168" i="1"/>
  <c r="I168" i="1"/>
  <c r="D168" i="1"/>
  <c r="C168" i="1"/>
  <c r="A168" i="1"/>
  <c r="R167" i="1"/>
  <c r="Q167" i="1"/>
  <c r="K167" i="1"/>
  <c r="I167" i="1"/>
  <c r="D167" i="1"/>
  <c r="C167" i="1"/>
  <c r="A167" i="1"/>
  <c r="R166" i="1"/>
  <c r="Q166" i="1"/>
  <c r="K166" i="1"/>
  <c r="I166" i="1"/>
  <c r="D166" i="1"/>
  <c r="C166" i="1"/>
  <c r="A166" i="1"/>
  <c r="R165" i="1"/>
  <c r="Q165" i="1"/>
  <c r="K165" i="1"/>
  <c r="I165" i="1"/>
  <c r="D165" i="1"/>
  <c r="C165" i="1"/>
  <c r="A165" i="1"/>
  <c r="R164" i="1"/>
  <c r="Q164" i="1"/>
  <c r="K164" i="1"/>
  <c r="I164" i="1"/>
  <c r="D164" i="1"/>
  <c r="C164" i="1"/>
  <c r="A164" i="1"/>
  <c r="R163" i="1"/>
  <c r="Q163" i="1"/>
  <c r="K163" i="1"/>
  <c r="I163" i="1"/>
  <c r="C163" i="1"/>
  <c r="A163" i="1"/>
  <c r="R162" i="1"/>
  <c r="Q162" i="1"/>
  <c r="K162" i="1"/>
  <c r="I162" i="1"/>
  <c r="D162" i="1"/>
  <c r="C162" i="1"/>
  <c r="A162" i="1"/>
  <c r="R161" i="1"/>
  <c r="Q161" i="1"/>
  <c r="K161" i="1"/>
  <c r="I161" i="1"/>
  <c r="D161" i="1"/>
  <c r="C161" i="1"/>
  <c r="A161" i="1"/>
  <c r="R146" i="1"/>
  <c r="Q146" i="1"/>
  <c r="K146" i="1"/>
  <c r="I146" i="1"/>
  <c r="D146" i="1"/>
  <c r="B146" i="1"/>
  <c r="A146" i="1"/>
  <c r="R145" i="1"/>
  <c r="Q145" i="1"/>
  <c r="K145" i="1"/>
  <c r="I145" i="1"/>
  <c r="D145" i="1"/>
  <c r="B145" i="1"/>
  <c r="A145" i="1"/>
  <c r="R138" i="1"/>
  <c r="Q138" i="1"/>
  <c r="K138" i="1"/>
  <c r="I138" i="1"/>
  <c r="D138" i="1"/>
  <c r="C138" i="1"/>
  <c r="A138" i="1"/>
  <c r="R141" i="1"/>
  <c r="Q141" i="1"/>
  <c r="K141" i="1"/>
  <c r="I141" i="1"/>
  <c r="D141" i="1"/>
  <c r="C141" i="1"/>
  <c r="B141" i="1"/>
  <c r="A141" i="1"/>
  <c r="I262" i="1"/>
  <c r="R261" i="1"/>
  <c r="Q261" i="1"/>
  <c r="K261" i="1"/>
  <c r="I261" i="1"/>
  <c r="D261" i="1"/>
  <c r="C261" i="1"/>
  <c r="A261" i="1"/>
  <c r="R260" i="1"/>
  <c r="Q260" i="1"/>
  <c r="I260" i="1"/>
  <c r="D260" i="1"/>
  <c r="C260" i="1"/>
  <c r="A260" i="1"/>
  <c r="R259" i="1"/>
  <c r="Q259" i="1"/>
  <c r="K259" i="1"/>
  <c r="I259" i="1"/>
  <c r="D259" i="1"/>
  <c r="C259" i="1"/>
  <c r="A259" i="1"/>
  <c r="R258" i="1"/>
  <c r="Q258" i="1"/>
  <c r="K258" i="1"/>
  <c r="I258" i="1"/>
  <c r="D258" i="1"/>
  <c r="C258" i="1"/>
  <c r="A258" i="1"/>
  <c r="R257" i="1"/>
  <c r="Q257" i="1"/>
  <c r="K257" i="1"/>
  <c r="I257" i="1"/>
  <c r="D257" i="1"/>
  <c r="C257" i="1"/>
  <c r="A257" i="1"/>
  <c r="R256" i="1"/>
  <c r="Q256" i="1"/>
  <c r="K256" i="1"/>
  <c r="I256" i="1"/>
  <c r="D256" i="1"/>
  <c r="C256" i="1"/>
  <c r="A256" i="1"/>
  <c r="R255" i="1"/>
  <c r="Q255" i="1"/>
  <c r="K255" i="1"/>
  <c r="I255" i="1"/>
  <c r="D255" i="1"/>
  <c r="C255" i="1"/>
  <c r="A255" i="1"/>
  <c r="R246" i="1"/>
  <c r="Q246" i="1"/>
  <c r="K246" i="1"/>
  <c r="I246" i="1"/>
  <c r="D246" i="1"/>
  <c r="C246" i="1"/>
  <c r="A246" i="1"/>
  <c r="R245" i="1"/>
  <c r="Q245" i="1"/>
  <c r="K245" i="1"/>
  <c r="I245" i="1"/>
  <c r="D245" i="1"/>
  <c r="C245" i="1"/>
  <c r="A245" i="1"/>
  <c r="R244" i="1"/>
  <c r="Q244" i="1"/>
  <c r="K244" i="1"/>
  <c r="I244" i="1"/>
  <c r="D244" i="1"/>
  <c r="C244" i="1"/>
  <c r="A244" i="1"/>
  <c r="R243" i="1"/>
  <c r="Q243" i="1"/>
  <c r="K243" i="1"/>
  <c r="I243" i="1"/>
  <c r="D243" i="1"/>
  <c r="C243" i="1"/>
  <c r="A243" i="1"/>
  <c r="R242" i="1"/>
  <c r="Q242" i="1"/>
  <c r="K242" i="1"/>
  <c r="I242" i="1"/>
  <c r="D242" i="1"/>
  <c r="C242" i="1"/>
  <c r="A242" i="1"/>
  <c r="R240" i="1"/>
  <c r="Q240" i="1"/>
  <c r="K240" i="1"/>
  <c r="I240" i="1"/>
  <c r="D240" i="1"/>
  <c r="B240" i="1"/>
  <c r="A240" i="1"/>
  <c r="R238" i="1"/>
  <c r="Q238" i="1"/>
  <c r="K238" i="1"/>
  <c r="I238" i="1"/>
  <c r="D238" i="1"/>
  <c r="C238" i="1"/>
  <c r="A238" i="1"/>
  <c r="R235" i="1"/>
  <c r="Q235" i="1"/>
  <c r="K235" i="1"/>
  <c r="I235" i="1"/>
  <c r="D235" i="1"/>
  <c r="C235" i="1"/>
  <c r="A235" i="1"/>
  <c r="R234" i="1"/>
  <c r="Q234" i="1"/>
  <c r="K234" i="1"/>
  <c r="I234" i="1"/>
  <c r="D234" i="1"/>
  <c r="C234" i="1"/>
  <c r="A234" i="1"/>
  <c r="R226" i="1"/>
  <c r="Q226" i="1"/>
  <c r="K226" i="1"/>
  <c r="I226" i="1"/>
  <c r="D226" i="1"/>
  <c r="C226" i="1"/>
  <c r="A226" i="1"/>
  <c r="R225" i="1"/>
  <c r="Q225" i="1"/>
  <c r="K225" i="1"/>
  <c r="I225" i="1"/>
  <c r="D225" i="1"/>
  <c r="C225" i="1"/>
  <c r="A225" i="1"/>
  <c r="R224" i="1"/>
  <c r="Q224" i="1"/>
  <c r="K224" i="1"/>
  <c r="I224" i="1"/>
  <c r="D224" i="1"/>
  <c r="C224" i="1"/>
  <c r="A224" i="1"/>
  <c r="R223" i="1"/>
  <c r="Q223" i="1"/>
  <c r="K223" i="1"/>
  <c r="I223" i="1"/>
  <c r="D223" i="1"/>
  <c r="C223" i="1"/>
  <c r="A223" i="1"/>
  <c r="R222" i="1"/>
  <c r="Q222" i="1"/>
  <c r="K222" i="1"/>
  <c r="I222" i="1"/>
  <c r="D222" i="1"/>
  <c r="C222" i="1"/>
  <c r="A222" i="1"/>
  <c r="R221" i="1"/>
  <c r="Q221" i="1"/>
  <c r="K221" i="1"/>
  <c r="I221" i="1"/>
  <c r="D221" i="1"/>
  <c r="C221" i="1"/>
  <c r="A221" i="1"/>
  <c r="R220" i="1"/>
  <c r="Q220" i="1"/>
  <c r="K220" i="1"/>
  <c r="I220" i="1"/>
  <c r="D220" i="1"/>
  <c r="C220" i="1"/>
  <c r="A220" i="1"/>
  <c r="R219" i="1"/>
  <c r="Q219" i="1"/>
  <c r="K219" i="1"/>
  <c r="I219" i="1"/>
  <c r="D219" i="1"/>
  <c r="C219" i="1"/>
  <c r="A219" i="1"/>
  <c r="R218" i="1"/>
  <c r="Q218" i="1"/>
  <c r="K218" i="1"/>
  <c r="I218" i="1"/>
  <c r="D218" i="1"/>
  <c r="C218" i="1"/>
  <c r="A218" i="1"/>
  <c r="R217" i="1"/>
  <c r="Q217" i="1"/>
  <c r="K217" i="1"/>
  <c r="I217" i="1"/>
  <c r="D217" i="1"/>
  <c r="C217" i="1"/>
  <c r="A217" i="1"/>
  <c r="R216" i="1"/>
  <c r="Q216" i="1"/>
  <c r="K216" i="1"/>
  <c r="I216" i="1"/>
  <c r="D216" i="1"/>
  <c r="C216" i="1"/>
  <c r="A216" i="1"/>
  <c r="R208" i="1"/>
  <c r="Q208" i="1"/>
  <c r="K208" i="1"/>
  <c r="I208" i="1"/>
  <c r="D208" i="1"/>
  <c r="C208" i="1"/>
  <c r="A208" i="1"/>
  <c r="R207" i="1"/>
  <c r="Q207" i="1"/>
  <c r="K207" i="1"/>
  <c r="I207" i="1"/>
  <c r="D207" i="1"/>
  <c r="C207" i="1"/>
  <c r="A207" i="1"/>
  <c r="R206" i="1"/>
  <c r="Q206" i="1"/>
  <c r="K206" i="1"/>
  <c r="I206" i="1"/>
  <c r="D206" i="1"/>
  <c r="C206" i="1"/>
  <c r="A206" i="1"/>
  <c r="R205" i="1"/>
  <c r="Q205" i="1"/>
  <c r="K205" i="1"/>
  <c r="I205" i="1"/>
  <c r="D205" i="1"/>
  <c r="C205" i="1"/>
  <c r="A205" i="1"/>
  <c r="R204" i="1"/>
  <c r="Q204" i="1"/>
  <c r="K204" i="1"/>
  <c r="I204" i="1"/>
  <c r="R203" i="1"/>
  <c r="Q203" i="1"/>
  <c r="K203" i="1"/>
  <c r="I203" i="1"/>
  <c r="D203" i="1"/>
  <c r="C203" i="1"/>
  <c r="B203" i="1"/>
  <c r="A203" i="1"/>
  <c r="R202" i="1"/>
  <c r="Q202" i="1"/>
  <c r="K202" i="1"/>
  <c r="I202" i="1"/>
  <c r="D202" i="1"/>
  <c r="C202" i="1"/>
  <c r="A202" i="1"/>
  <c r="R201" i="1"/>
  <c r="Q201" i="1"/>
  <c r="K201" i="1"/>
  <c r="I201" i="1"/>
  <c r="D201" i="1"/>
  <c r="C201" i="1"/>
  <c r="A201" i="1"/>
  <c r="R199" i="1"/>
  <c r="Q199" i="1"/>
  <c r="K199" i="1"/>
  <c r="I199" i="1"/>
  <c r="D199" i="1"/>
  <c r="C199" i="1"/>
  <c r="A199" i="1"/>
  <c r="Q187" i="1"/>
  <c r="K187" i="1"/>
  <c r="I187" i="1"/>
  <c r="A187" i="1"/>
  <c r="R186" i="1"/>
  <c r="Q186" i="1"/>
  <c r="K186" i="1"/>
  <c r="I186" i="1"/>
  <c r="R185" i="1"/>
  <c r="Q185" i="1"/>
  <c r="K185" i="1"/>
  <c r="I185" i="1"/>
  <c r="D185" i="1"/>
  <c r="C185" i="1"/>
  <c r="A185" i="1"/>
  <c r="R184" i="1"/>
  <c r="Q184" i="1"/>
  <c r="K184" i="1"/>
  <c r="I184" i="1"/>
  <c r="D184" i="1"/>
  <c r="B184" i="1"/>
  <c r="A184" i="1"/>
  <c r="Q90" i="1"/>
  <c r="K90" i="1"/>
  <c r="I90" i="1"/>
  <c r="A90" i="1"/>
  <c r="R183" i="1"/>
  <c r="Q183" i="1"/>
  <c r="K183" i="1"/>
  <c r="I183" i="1"/>
  <c r="D183" i="1"/>
  <c r="C183" i="1"/>
  <c r="A183" i="1"/>
  <c r="R182" i="1"/>
  <c r="Q182" i="1"/>
  <c r="K182" i="1"/>
  <c r="I182" i="1"/>
  <c r="D182" i="1"/>
  <c r="C182" i="1"/>
  <c r="A182" i="1"/>
  <c r="R181" i="1"/>
  <c r="Q181" i="1"/>
  <c r="K181" i="1"/>
  <c r="I181" i="1"/>
  <c r="D181" i="1"/>
  <c r="C181" i="1"/>
  <c r="A181" i="1"/>
  <c r="R180" i="1"/>
  <c r="Q180" i="1"/>
  <c r="K180" i="1"/>
  <c r="I180" i="1"/>
  <c r="D180" i="1"/>
  <c r="C180" i="1"/>
  <c r="A180" i="1"/>
  <c r="R160" i="1"/>
  <c r="Q160" i="1"/>
  <c r="K160" i="1"/>
  <c r="I160" i="1"/>
  <c r="D160" i="1"/>
  <c r="C160" i="1"/>
  <c r="A160" i="1"/>
  <c r="R159" i="1"/>
  <c r="Q159" i="1"/>
  <c r="K159" i="1"/>
  <c r="I159" i="1"/>
  <c r="D159" i="1"/>
  <c r="C159" i="1"/>
  <c r="A159" i="1"/>
  <c r="R158" i="1"/>
  <c r="Q158" i="1"/>
  <c r="I158" i="1"/>
  <c r="D158" i="1"/>
  <c r="C158" i="1"/>
  <c r="A158" i="1"/>
  <c r="R157" i="1"/>
  <c r="Q157" i="1"/>
  <c r="K157" i="1"/>
  <c r="I157" i="1"/>
  <c r="D157" i="1"/>
  <c r="C157" i="1"/>
  <c r="A157" i="1"/>
  <c r="R156" i="1"/>
  <c r="Q156" i="1"/>
  <c r="K156" i="1"/>
  <c r="I156" i="1"/>
  <c r="D156" i="1"/>
  <c r="C156" i="1"/>
  <c r="A156" i="1"/>
  <c r="R155" i="1"/>
  <c r="Q155" i="1"/>
  <c r="K155" i="1"/>
  <c r="I155" i="1"/>
  <c r="D155" i="1"/>
  <c r="C155" i="1"/>
  <c r="A155" i="1"/>
  <c r="R154" i="1"/>
  <c r="Q154" i="1"/>
  <c r="K154" i="1"/>
  <c r="I154" i="1"/>
  <c r="D154" i="1"/>
  <c r="C154" i="1"/>
  <c r="A154" i="1"/>
  <c r="R153" i="1"/>
  <c r="Q153" i="1"/>
  <c r="K153" i="1"/>
  <c r="I153" i="1"/>
  <c r="B153" i="1"/>
  <c r="A153" i="1"/>
  <c r="R152" i="1"/>
  <c r="Q152" i="1"/>
  <c r="K152" i="1"/>
  <c r="I152" i="1"/>
  <c r="C152" i="1"/>
  <c r="A152" i="1"/>
  <c r="R151" i="1"/>
  <c r="Q151" i="1"/>
  <c r="K151" i="1"/>
  <c r="I151" i="1"/>
  <c r="D151" i="1"/>
  <c r="C151" i="1"/>
  <c r="A151" i="1"/>
  <c r="R150" i="1"/>
  <c r="Q150" i="1"/>
  <c r="K150" i="1"/>
  <c r="I150" i="1"/>
  <c r="D150" i="1"/>
  <c r="C150" i="1"/>
  <c r="A150" i="1"/>
  <c r="R149" i="1"/>
  <c r="Q149" i="1"/>
  <c r="K149" i="1"/>
  <c r="I149" i="1"/>
  <c r="D149" i="1"/>
  <c r="C149" i="1"/>
  <c r="A149" i="1"/>
  <c r="R148" i="1"/>
  <c r="Q148" i="1"/>
  <c r="K148" i="1"/>
  <c r="I148" i="1"/>
  <c r="D148" i="1"/>
  <c r="C148" i="1"/>
  <c r="A148" i="1"/>
  <c r="R147" i="1"/>
  <c r="Q147" i="1"/>
  <c r="K147" i="1"/>
  <c r="I147" i="1"/>
  <c r="B147" i="1"/>
  <c r="A147" i="1"/>
  <c r="R144" i="1"/>
  <c r="Q144" i="1"/>
  <c r="K144" i="1"/>
  <c r="I144" i="1"/>
  <c r="D144" i="1"/>
  <c r="B144" i="1"/>
  <c r="A144" i="1"/>
  <c r="R143" i="1"/>
  <c r="Q143" i="1"/>
  <c r="K143" i="1"/>
  <c r="I143" i="1"/>
  <c r="D143" i="1"/>
  <c r="C143" i="1"/>
  <c r="A143" i="1"/>
  <c r="R142" i="1"/>
  <c r="Q142" i="1"/>
  <c r="K142" i="1"/>
  <c r="I142" i="1"/>
  <c r="D142" i="1"/>
  <c r="C142" i="1"/>
  <c r="A142" i="1"/>
  <c r="R140" i="1"/>
  <c r="Q140" i="1"/>
  <c r="I140" i="1"/>
  <c r="D140" i="1"/>
  <c r="C140" i="1"/>
  <c r="A140" i="1"/>
  <c r="R139" i="1"/>
  <c r="Q139" i="1"/>
  <c r="K139" i="1"/>
  <c r="I139" i="1"/>
  <c r="D139" i="1"/>
  <c r="C139" i="1"/>
  <c r="B139" i="1"/>
  <c r="A139" i="1"/>
  <c r="R137" i="1"/>
  <c r="Q137" i="1"/>
  <c r="I137" i="1"/>
  <c r="D137" i="1"/>
  <c r="C137" i="1"/>
  <c r="A137" i="1"/>
  <c r="R136" i="1"/>
  <c r="Q136" i="1"/>
  <c r="I136" i="1"/>
  <c r="D136" i="1"/>
  <c r="C136" i="1"/>
  <c r="A136" i="1"/>
  <c r="R135" i="1"/>
  <c r="Q135" i="1"/>
  <c r="K135" i="1"/>
  <c r="I135" i="1"/>
  <c r="D135" i="1"/>
  <c r="C135" i="1"/>
  <c r="A135" i="1"/>
  <c r="R134" i="1"/>
  <c r="Q134" i="1"/>
  <c r="K134" i="1"/>
  <c r="I134" i="1"/>
  <c r="D134" i="1"/>
  <c r="C134" i="1"/>
  <c r="B134" i="1"/>
  <c r="A134" i="1"/>
  <c r="R133" i="1"/>
  <c r="Q133" i="1"/>
  <c r="K133" i="1"/>
  <c r="I133" i="1"/>
  <c r="C133" i="1"/>
  <c r="A133" i="1"/>
  <c r="R132" i="1"/>
  <c r="Q132" i="1"/>
  <c r="K132" i="1"/>
  <c r="I132" i="1"/>
  <c r="D132" i="1"/>
  <c r="C132" i="1"/>
  <c r="B132" i="1"/>
  <c r="A132" i="1"/>
  <c r="R125" i="1"/>
  <c r="Q125" i="1"/>
  <c r="K125" i="1"/>
  <c r="I125" i="1"/>
  <c r="D125" i="1"/>
  <c r="C125" i="1"/>
  <c r="A125" i="1"/>
  <c r="R124" i="1"/>
  <c r="Q124" i="1"/>
  <c r="K124" i="1"/>
  <c r="I124" i="1"/>
  <c r="D124" i="1"/>
  <c r="C124" i="1"/>
  <c r="A124" i="1"/>
  <c r="R112" i="1"/>
  <c r="Q112" i="1"/>
  <c r="K112" i="1"/>
  <c r="I112" i="1"/>
  <c r="C112" i="1"/>
  <c r="B112" i="1"/>
  <c r="A112" i="1"/>
  <c r="Q595" i="1"/>
  <c r="K595" i="1"/>
  <c r="I595" i="1"/>
  <c r="A595" i="1"/>
  <c r="R58" i="1"/>
  <c r="Q58" i="1"/>
  <c r="K58" i="1"/>
  <c r="I58" i="1"/>
  <c r="D58" i="1"/>
  <c r="C58" i="1"/>
  <c r="B58" i="1"/>
  <c r="A58" i="1"/>
  <c r="R123" i="1"/>
  <c r="Q123" i="1"/>
  <c r="K123" i="1"/>
  <c r="I123" i="1"/>
  <c r="D123" i="1"/>
  <c r="C123" i="1"/>
  <c r="A123" i="1"/>
  <c r="R122" i="1"/>
  <c r="Q122" i="1"/>
  <c r="K122" i="1"/>
  <c r="I122" i="1"/>
  <c r="D122" i="1"/>
  <c r="C122" i="1"/>
  <c r="A122" i="1"/>
  <c r="R121" i="1"/>
  <c r="Q121" i="1"/>
  <c r="K121" i="1"/>
  <c r="I121" i="1"/>
  <c r="D121" i="1"/>
  <c r="C121" i="1"/>
  <c r="A121" i="1"/>
  <c r="R120" i="1"/>
  <c r="Q120" i="1"/>
  <c r="K120" i="1"/>
  <c r="I120" i="1"/>
  <c r="D120" i="1"/>
  <c r="C120" i="1"/>
  <c r="A120" i="1"/>
  <c r="R119" i="1"/>
  <c r="Q119" i="1"/>
  <c r="K119" i="1"/>
  <c r="I119" i="1"/>
  <c r="D119" i="1"/>
  <c r="C119" i="1"/>
  <c r="A119" i="1"/>
  <c r="R118" i="1"/>
  <c r="Q118" i="1"/>
  <c r="K118" i="1"/>
  <c r="I118" i="1"/>
  <c r="D118" i="1"/>
  <c r="B118" i="1"/>
  <c r="A118" i="1"/>
  <c r="R117" i="1"/>
  <c r="Q117" i="1"/>
  <c r="K117" i="1"/>
  <c r="I117" i="1"/>
  <c r="D117" i="1"/>
  <c r="C117" i="1"/>
  <c r="A117" i="1"/>
  <c r="R116" i="1"/>
  <c r="Q116" i="1"/>
  <c r="K116" i="1"/>
  <c r="I116" i="1"/>
  <c r="D116" i="1"/>
  <c r="C116" i="1"/>
  <c r="B116" i="1"/>
  <c r="A116" i="1"/>
  <c r="R111" i="1"/>
  <c r="Q111" i="1"/>
  <c r="K111" i="1"/>
  <c r="I111" i="1"/>
  <c r="D111" i="1"/>
  <c r="C111" i="1"/>
  <c r="A111" i="1"/>
  <c r="R109" i="1"/>
  <c r="Q109" i="1"/>
  <c r="K109" i="1"/>
  <c r="I109" i="1"/>
  <c r="D109" i="1"/>
  <c r="C109" i="1"/>
  <c r="A109" i="1"/>
  <c r="R108" i="1"/>
  <c r="Q108" i="1"/>
  <c r="K108" i="1"/>
  <c r="I108" i="1"/>
  <c r="D108" i="1"/>
  <c r="C108" i="1"/>
  <c r="A108" i="1"/>
  <c r="R107" i="1"/>
  <c r="Q107" i="1"/>
  <c r="K107" i="1"/>
  <c r="I107" i="1"/>
  <c r="D107" i="1"/>
  <c r="C107" i="1"/>
  <c r="A107" i="1"/>
  <c r="R106" i="1"/>
  <c r="Q106" i="1"/>
  <c r="K106" i="1"/>
  <c r="I106" i="1"/>
  <c r="D106" i="1"/>
  <c r="C106" i="1"/>
  <c r="A106" i="1"/>
  <c r="R105" i="1"/>
  <c r="Q105" i="1"/>
  <c r="K105" i="1"/>
  <c r="I105" i="1"/>
  <c r="D105" i="1"/>
  <c r="C105" i="1"/>
  <c r="A105" i="1"/>
  <c r="R101" i="1"/>
  <c r="Q101" i="1"/>
  <c r="K101" i="1"/>
  <c r="I101" i="1"/>
  <c r="D101" i="1"/>
  <c r="C101" i="1"/>
  <c r="A101" i="1"/>
  <c r="R100" i="1"/>
  <c r="Q100" i="1"/>
  <c r="K100" i="1"/>
  <c r="I100" i="1"/>
  <c r="D100" i="1"/>
  <c r="C100" i="1"/>
  <c r="A100" i="1"/>
  <c r="R99" i="1"/>
  <c r="Q99" i="1"/>
  <c r="K99" i="1"/>
  <c r="I99" i="1"/>
  <c r="D99" i="1"/>
  <c r="C99" i="1"/>
  <c r="A99" i="1"/>
  <c r="R98" i="1"/>
  <c r="Q98" i="1"/>
  <c r="K98" i="1"/>
  <c r="I98" i="1"/>
  <c r="D98" i="1"/>
  <c r="C98" i="1"/>
  <c r="A98" i="1"/>
  <c r="R89" i="1"/>
  <c r="Q89" i="1"/>
  <c r="K89" i="1"/>
  <c r="I89" i="1"/>
  <c r="D89" i="1"/>
  <c r="C89" i="1"/>
  <c r="A89" i="1"/>
  <c r="R88" i="1"/>
  <c r="Q88" i="1"/>
  <c r="K88" i="1"/>
  <c r="I88" i="1"/>
  <c r="D88" i="1"/>
  <c r="C88" i="1"/>
  <c r="A88" i="1"/>
  <c r="R87" i="1"/>
  <c r="Q87" i="1"/>
  <c r="K87" i="1"/>
  <c r="I87" i="1"/>
  <c r="D87" i="1"/>
  <c r="C87" i="1"/>
  <c r="A87" i="1"/>
  <c r="Q304" i="1"/>
  <c r="K304" i="1"/>
  <c r="I304" i="1"/>
  <c r="A304" i="1"/>
  <c r="Q506" i="1"/>
  <c r="K506" i="1"/>
  <c r="I506" i="1"/>
  <c r="A506" i="1"/>
  <c r="R86" i="1"/>
  <c r="Q86" i="1"/>
  <c r="K86" i="1"/>
  <c r="I86" i="1"/>
  <c r="D86" i="1"/>
  <c r="C86" i="1"/>
  <c r="A86" i="1"/>
  <c r="R85" i="1"/>
  <c r="Q85" i="1"/>
  <c r="K85" i="1"/>
  <c r="I85" i="1"/>
  <c r="D85" i="1"/>
  <c r="C85" i="1"/>
  <c r="A85" i="1"/>
  <c r="R70" i="1"/>
  <c r="Q70" i="1"/>
  <c r="K70" i="1"/>
  <c r="I70" i="1"/>
  <c r="D70" i="1"/>
  <c r="C70" i="1"/>
  <c r="A70" i="1"/>
  <c r="R57" i="1"/>
  <c r="Q57" i="1"/>
  <c r="K57" i="1"/>
  <c r="I57" i="1"/>
  <c r="D57" i="1"/>
  <c r="C57" i="1"/>
  <c r="B57" i="1"/>
  <c r="A57" i="1"/>
  <c r="R56" i="1"/>
  <c r="Q56" i="1"/>
  <c r="K56" i="1"/>
  <c r="I56" i="1"/>
  <c r="D56" i="1"/>
  <c r="C56" i="1"/>
  <c r="B56" i="1"/>
  <c r="A56" i="1"/>
  <c r="R51" i="1"/>
  <c r="Q51" i="1"/>
  <c r="K51" i="1"/>
  <c r="I51" i="1"/>
  <c r="C51" i="1"/>
  <c r="A51" i="1"/>
  <c r="R131" i="1"/>
  <c r="Q131" i="1"/>
  <c r="K131" i="1"/>
  <c r="I131" i="1"/>
  <c r="R130" i="1"/>
  <c r="Q130" i="1"/>
  <c r="K130" i="1"/>
  <c r="I130" i="1"/>
  <c r="D130" i="1"/>
  <c r="C130" i="1"/>
  <c r="A130" i="1"/>
  <c r="R129" i="1"/>
  <c r="Q129" i="1"/>
  <c r="K129" i="1"/>
  <c r="I129" i="1"/>
  <c r="D129" i="1"/>
  <c r="C129" i="1"/>
  <c r="A129" i="1"/>
  <c r="R128" i="1"/>
  <c r="Q128" i="1"/>
  <c r="K128" i="1"/>
  <c r="I128" i="1"/>
  <c r="D128" i="1"/>
  <c r="C128" i="1"/>
  <c r="A128" i="1"/>
  <c r="R115" i="1"/>
  <c r="Q115" i="1"/>
  <c r="K115" i="1"/>
  <c r="I115" i="1"/>
  <c r="D115" i="1"/>
  <c r="C115" i="1"/>
  <c r="A115" i="1"/>
  <c r="R114" i="1"/>
  <c r="Q114" i="1"/>
  <c r="K114" i="1"/>
  <c r="I114" i="1"/>
  <c r="D114" i="1"/>
  <c r="C114" i="1"/>
  <c r="A114" i="1"/>
  <c r="R104" i="1"/>
  <c r="Q104" i="1"/>
  <c r="K104" i="1"/>
  <c r="I104" i="1"/>
  <c r="D104" i="1"/>
  <c r="C104" i="1"/>
  <c r="A104" i="1"/>
  <c r="R103" i="1"/>
  <c r="Q103" i="1"/>
  <c r="K103" i="1"/>
  <c r="I103" i="1"/>
  <c r="D103" i="1"/>
  <c r="C103" i="1"/>
  <c r="A103" i="1"/>
  <c r="R102" i="1"/>
  <c r="Q102" i="1"/>
  <c r="K102" i="1"/>
  <c r="I102" i="1"/>
  <c r="D102" i="1"/>
  <c r="C102" i="1"/>
  <c r="A102" i="1"/>
  <c r="R97" i="1"/>
  <c r="Q97" i="1"/>
  <c r="K97" i="1"/>
  <c r="I97" i="1"/>
  <c r="D97" i="1"/>
  <c r="C97" i="1"/>
  <c r="A97" i="1"/>
  <c r="R96" i="1"/>
  <c r="Q96" i="1"/>
  <c r="K96" i="1"/>
  <c r="I96" i="1"/>
  <c r="D96" i="1"/>
  <c r="C96" i="1"/>
  <c r="A96" i="1"/>
  <c r="R95" i="1"/>
  <c r="Q95" i="1"/>
  <c r="K95" i="1"/>
  <c r="I95" i="1"/>
  <c r="D95" i="1"/>
  <c r="C95" i="1"/>
  <c r="A95" i="1"/>
  <c r="R94" i="1"/>
  <c r="Q94" i="1"/>
  <c r="K94" i="1"/>
  <c r="I94" i="1"/>
  <c r="D94" i="1"/>
  <c r="C94" i="1"/>
  <c r="A94" i="1"/>
  <c r="R93" i="1"/>
  <c r="Q93" i="1"/>
  <c r="K93" i="1"/>
  <c r="I93" i="1"/>
  <c r="D93" i="1"/>
  <c r="C93" i="1"/>
  <c r="A93" i="1"/>
  <c r="Q84" i="1"/>
  <c r="K84" i="1"/>
  <c r="I84" i="1"/>
  <c r="C84" i="1"/>
  <c r="A84" i="1"/>
  <c r="R83" i="1"/>
  <c r="Q83" i="1"/>
  <c r="K83" i="1"/>
  <c r="I83" i="1"/>
  <c r="D83" i="1"/>
  <c r="C83" i="1"/>
  <c r="A83" i="1"/>
  <c r="R82" i="1"/>
  <c r="Q82" i="1"/>
  <c r="K82" i="1"/>
  <c r="I82" i="1"/>
  <c r="D82" i="1"/>
  <c r="C82" i="1"/>
  <c r="A82" i="1"/>
  <c r="Q81" i="1"/>
  <c r="K81" i="1"/>
  <c r="I81" i="1"/>
  <c r="A81" i="1"/>
  <c r="Q179" i="1"/>
  <c r="K179" i="1"/>
  <c r="I179" i="1"/>
  <c r="A179" i="1"/>
  <c r="R80" i="1"/>
  <c r="Q80" i="1"/>
  <c r="K80" i="1"/>
  <c r="I80" i="1"/>
  <c r="R79" i="1"/>
  <c r="Q79" i="1"/>
  <c r="K79" i="1"/>
  <c r="I79" i="1"/>
  <c r="D79" i="1"/>
  <c r="C79" i="1"/>
  <c r="A79" i="1"/>
  <c r="R78" i="1"/>
  <c r="Q78" i="1"/>
  <c r="K78" i="1"/>
  <c r="I78" i="1"/>
  <c r="R77" i="1"/>
  <c r="Q77" i="1"/>
  <c r="K77" i="1"/>
  <c r="I77" i="1"/>
  <c r="C77" i="1"/>
  <c r="A77" i="1"/>
  <c r="R76" i="1"/>
  <c r="Q76" i="1"/>
  <c r="K76" i="1"/>
  <c r="I76" i="1"/>
  <c r="D76" i="1"/>
  <c r="C76" i="1"/>
  <c r="A76" i="1"/>
  <c r="R75" i="1"/>
  <c r="Q75" i="1"/>
  <c r="K75" i="1"/>
  <c r="I75" i="1"/>
  <c r="D75" i="1"/>
  <c r="C75" i="1"/>
  <c r="A75" i="1"/>
  <c r="R69" i="1"/>
  <c r="Q69" i="1"/>
  <c r="K69" i="1"/>
  <c r="I69" i="1"/>
  <c r="D69" i="1"/>
  <c r="C69" i="1"/>
  <c r="A69" i="1"/>
  <c r="R68" i="1"/>
  <c r="Q68" i="1"/>
  <c r="K68" i="1"/>
  <c r="I68" i="1"/>
  <c r="C68" i="1"/>
  <c r="A68" i="1"/>
  <c r="R67" i="1"/>
  <c r="Q67" i="1"/>
  <c r="K67" i="1"/>
  <c r="I67" i="1"/>
  <c r="D67" i="1"/>
  <c r="C67" i="1"/>
  <c r="A67" i="1"/>
  <c r="R66" i="1"/>
  <c r="Q66" i="1"/>
  <c r="K66" i="1"/>
  <c r="I66" i="1"/>
  <c r="D66" i="1"/>
  <c r="C66" i="1"/>
  <c r="A66" i="1"/>
  <c r="R65" i="1"/>
  <c r="Q65" i="1"/>
  <c r="K65" i="1"/>
  <c r="I65" i="1"/>
  <c r="D65" i="1"/>
  <c r="C65" i="1"/>
  <c r="A65" i="1"/>
  <c r="R64" i="1"/>
  <c r="Q64" i="1"/>
  <c r="K64" i="1"/>
  <c r="I64" i="1"/>
  <c r="D64" i="1"/>
  <c r="C64" i="1"/>
  <c r="A64" i="1"/>
  <c r="R63" i="1"/>
  <c r="Q63" i="1"/>
  <c r="I63" i="1"/>
  <c r="D63" i="1"/>
  <c r="C63" i="1"/>
  <c r="A63" i="1"/>
  <c r="K62" i="1"/>
  <c r="I62" i="1"/>
  <c r="R61" i="1"/>
  <c r="Q61" i="1"/>
  <c r="K61" i="1"/>
  <c r="I61" i="1"/>
  <c r="D61" i="1"/>
  <c r="C61" i="1"/>
  <c r="A61" i="1"/>
  <c r="R60" i="1"/>
  <c r="Q60" i="1"/>
  <c r="K60" i="1"/>
  <c r="I60" i="1"/>
  <c r="B60" i="1"/>
  <c r="A60" i="1"/>
  <c r="R59" i="1"/>
  <c r="Q59" i="1"/>
  <c r="K59" i="1"/>
  <c r="I59" i="1"/>
  <c r="D59" i="1"/>
  <c r="C59" i="1"/>
  <c r="A59" i="1"/>
  <c r="R55" i="1"/>
  <c r="Q55" i="1"/>
  <c r="K55" i="1"/>
  <c r="I55" i="1"/>
  <c r="D55" i="1"/>
  <c r="C55" i="1"/>
  <c r="B55" i="1"/>
  <c r="A55" i="1"/>
  <c r="R54" i="1"/>
  <c r="Q54" i="1"/>
  <c r="K54" i="1"/>
  <c r="I54" i="1"/>
  <c r="D54" i="1"/>
  <c r="C54" i="1"/>
  <c r="B54" i="1"/>
  <c r="A54" i="1"/>
  <c r="R53" i="1"/>
  <c r="Q53" i="1"/>
  <c r="K53" i="1"/>
  <c r="I53" i="1"/>
  <c r="D53" i="1"/>
  <c r="C53" i="1"/>
  <c r="A53" i="1"/>
  <c r="R52" i="1"/>
  <c r="Q52" i="1"/>
  <c r="K52" i="1"/>
  <c r="I52" i="1"/>
  <c r="D52" i="1"/>
  <c r="C52" i="1"/>
  <c r="A52" i="1"/>
  <c r="R50" i="1"/>
  <c r="Q50" i="1"/>
  <c r="K50" i="1"/>
  <c r="I50" i="1"/>
  <c r="C50" i="1"/>
  <c r="A50" i="1"/>
  <c r="R49" i="1"/>
  <c r="Q49" i="1"/>
  <c r="I49" i="1"/>
  <c r="D49" i="1"/>
  <c r="C49" i="1"/>
  <c r="B49" i="1"/>
  <c r="A49" i="1"/>
  <c r="R48" i="1"/>
  <c r="Q48" i="1"/>
  <c r="K48" i="1"/>
  <c r="I48" i="1"/>
  <c r="D48" i="1"/>
  <c r="C48" i="1"/>
  <c r="B48" i="1"/>
  <c r="A48" i="1"/>
  <c r="R45" i="1"/>
  <c r="Q45" i="1"/>
  <c r="K45" i="1"/>
  <c r="I45" i="1"/>
  <c r="D45" i="1"/>
  <c r="C45" i="1"/>
  <c r="A45" i="1"/>
  <c r="R44" i="1"/>
  <c r="Q44" i="1"/>
  <c r="K44" i="1"/>
  <c r="I44" i="1"/>
  <c r="D44" i="1"/>
  <c r="C44" i="1"/>
  <c r="A44" i="1"/>
  <c r="R43" i="1"/>
  <c r="Q43" i="1"/>
  <c r="K43" i="1"/>
  <c r="I43" i="1"/>
  <c r="D43" i="1"/>
  <c r="C43" i="1"/>
  <c r="A43" i="1"/>
  <c r="R42" i="1"/>
  <c r="Q42" i="1"/>
  <c r="K42" i="1"/>
  <c r="I42" i="1"/>
  <c r="D42" i="1"/>
  <c r="C42" i="1"/>
  <c r="A42" i="1"/>
  <c r="R41" i="1"/>
  <c r="Q41" i="1"/>
  <c r="K41" i="1"/>
  <c r="I41" i="1"/>
  <c r="D41" i="1"/>
  <c r="C41" i="1"/>
  <c r="A41" i="1"/>
  <c r="R40" i="1"/>
  <c r="Q40" i="1"/>
  <c r="K40" i="1"/>
  <c r="I40" i="1"/>
  <c r="D40" i="1"/>
  <c r="C40" i="1"/>
  <c r="A40" i="1"/>
  <c r="R39" i="1"/>
  <c r="Q39" i="1"/>
  <c r="K39" i="1"/>
  <c r="I39" i="1"/>
  <c r="D39" i="1"/>
  <c r="C39" i="1"/>
  <c r="A39" i="1"/>
  <c r="R38" i="1"/>
  <c r="Q38" i="1"/>
  <c r="K38" i="1"/>
  <c r="I38" i="1"/>
  <c r="D38" i="1"/>
  <c r="C38" i="1"/>
  <c r="A38" i="1"/>
  <c r="R37" i="1"/>
  <c r="Q37" i="1"/>
  <c r="K37" i="1"/>
  <c r="I37" i="1"/>
  <c r="D37" i="1"/>
  <c r="C37" i="1"/>
  <c r="A37" i="1"/>
  <c r="R36" i="1"/>
  <c r="Q36" i="1"/>
  <c r="I36" i="1"/>
  <c r="D36" i="1"/>
  <c r="C36" i="1"/>
  <c r="A36" i="1"/>
  <c r="R35" i="1"/>
  <c r="Q35" i="1"/>
  <c r="K35" i="1"/>
  <c r="I35" i="1"/>
  <c r="D35" i="1"/>
  <c r="C35" i="1"/>
  <c r="A35" i="1"/>
  <c r="R34" i="1"/>
  <c r="Q34" i="1"/>
  <c r="K34" i="1"/>
  <c r="I34" i="1"/>
  <c r="D34" i="1"/>
  <c r="C34" i="1"/>
  <c r="A34" i="1"/>
  <c r="R33" i="1"/>
  <c r="Q33" i="1"/>
  <c r="I33" i="1"/>
  <c r="C33" i="1"/>
  <c r="B33" i="1"/>
  <c r="A33" i="1"/>
  <c r="R32" i="1"/>
  <c r="Q32" i="1"/>
  <c r="K32" i="1"/>
  <c r="I32" i="1"/>
  <c r="D32" i="1"/>
  <c r="C32" i="1"/>
  <c r="A32" i="1"/>
  <c r="R31" i="1"/>
  <c r="Q31" i="1"/>
  <c r="K31" i="1"/>
  <c r="I31" i="1"/>
  <c r="D31" i="1"/>
  <c r="C31" i="1"/>
  <c r="A31" i="1"/>
  <c r="R29" i="1"/>
  <c r="Q29" i="1"/>
  <c r="K29" i="1"/>
  <c r="I29" i="1"/>
  <c r="D29" i="1"/>
  <c r="C29" i="1"/>
  <c r="A29" i="1"/>
  <c r="R28" i="1"/>
  <c r="Q28" i="1"/>
  <c r="K28" i="1"/>
  <c r="I28" i="1"/>
  <c r="D28" i="1"/>
  <c r="C28" i="1"/>
  <c r="A28" i="1"/>
  <c r="R27" i="1"/>
  <c r="Q27" i="1"/>
  <c r="K27" i="1"/>
  <c r="I27" i="1"/>
  <c r="D27" i="1"/>
  <c r="C27" i="1"/>
  <c r="A27" i="1"/>
  <c r="R26" i="1"/>
  <c r="Q26" i="1"/>
  <c r="K26" i="1"/>
  <c r="I26" i="1"/>
  <c r="D26" i="1"/>
  <c r="C26" i="1"/>
  <c r="A26" i="1"/>
  <c r="R25" i="1"/>
  <c r="Q25" i="1"/>
  <c r="K25" i="1"/>
  <c r="I25" i="1"/>
  <c r="C25" i="1"/>
  <c r="A25" i="1"/>
  <c r="R24" i="1"/>
  <c r="Q24" i="1"/>
  <c r="K24" i="1"/>
  <c r="I24" i="1"/>
  <c r="D24" i="1"/>
  <c r="C24" i="1"/>
  <c r="B24" i="1"/>
  <c r="A24" i="1"/>
  <c r="R23" i="1"/>
  <c r="Q23" i="1"/>
  <c r="K23" i="1"/>
  <c r="I23" i="1"/>
  <c r="D23" i="1"/>
  <c r="C23" i="1"/>
  <c r="A23" i="1"/>
  <c r="R22" i="1"/>
  <c r="Q22" i="1"/>
  <c r="K22" i="1"/>
  <c r="I22" i="1"/>
  <c r="D22" i="1"/>
  <c r="C22" i="1"/>
  <c r="A22" i="1"/>
  <c r="R21" i="1"/>
  <c r="Q21" i="1"/>
  <c r="K21" i="1"/>
  <c r="I21" i="1"/>
  <c r="D21" i="1"/>
  <c r="C21" i="1"/>
  <c r="A21" i="1"/>
  <c r="R20" i="1"/>
  <c r="Q20" i="1"/>
  <c r="K20" i="1"/>
  <c r="I20" i="1"/>
  <c r="D20" i="1"/>
  <c r="C20" i="1"/>
  <c r="A20" i="1"/>
  <c r="R19" i="1"/>
  <c r="Q19" i="1"/>
  <c r="K19" i="1"/>
  <c r="I19" i="1"/>
  <c r="D19" i="1"/>
  <c r="C19" i="1"/>
  <c r="A19" i="1"/>
  <c r="R17" i="1"/>
  <c r="Q17" i="1"/>
  <c r="K17" i="1"/>
  <c r="I17" i="1"/>
  <c r="D17" i="1"/>
  <c r="C17" i="1"/>
  <c r="A17" i="1"/>
  <c r="R16" i="1"/>
  <c r="Q16" i="1"/>
  <c r="K16" i="1"/>
  <c r="I16" i="1"/>
  <c r="D16" i="1"/>
  <c r="C16" i="1"/>
  <c r="A16" i="1"/>
  <c r="R15" i="1"/>
  <c r="Q15" i="1"/>
  <c r="K15" i="1"/>
  <c r="I15" i="1"/>
  <c r="D15" i="1"/>
  <c r="C15" i="1"/>
  <c r="A15" i="1"/>
  <c r="R14" i="1"/>
  <c r="Q14" i="1"/>
  <c r="K14" i="1"/>
  <c r="I14" i="1"/>
  <c r="D14" i="1"/>
  <c r="A14" i="1"/>
  <c r="R13" i="1"/>
  <c r="Q13" i="1"/>
  <c r="K13" i="1"/>
  <c r="I13" i="1"/>
  <c r="D13" i="1"/>
  <c r="C13" i="1"/>
  <c r="A13" i="1"/>
  <c r="R12" i="1"/>
  <c r="Q12" i="1"/>
  <c r="K12" i="1"/>
  <c r="I12" i="1"/>
  <c r="D12" i="1"/>
  <c r="C12" i="1"/>
  <c r="A12" i="1"/>
  <c r="R11" i="1"/>
  <c r="Q11" i="1"/>
  <c r="K11" i="1"/>
  <c r="I11" i="1"/>
  <c r="D11" i="1"/>
  <c r="C11" i="1"/>
  <c r="A11" i="1"/>
  <c r="R10" i="1"/>
  <c r="Q10" i="1"/>
  <c r="K10" i="1"/>
  <c r="I10" i="1"/>
  <c r="D10" i="1"/>
  <c r="C10" i="1"/>
  <c r="A10" i="1"/>
  <c r="R9" i="1"/>
  <c r="Q9" i="1"/>
  <c r="K9" i="1"/>
  <c r="I9" i="1"/>
  <c r="D9" i="1"/>
  <c r="C9" i="1"/>
  <c r="A9" i="1"/>
  <c r="R8" i="1"/>
  <c r="Q8" i="1"/>
  <c r="K8" i="1"/>
  <c r="I8" i="1"/>
  <c r="D8" i="1"/>
  <c r="C8" i="1"/>
  <c r="A8" i="1"/>
  <c r="R7" i="1"/>
  <c r="Q7" i="1"/>
  <c r="I7" i="1"/>
  <c r="D7" i="1"/>
  <c r="C7" i="1"/>
  <c r="A7" i="1"/>
  <c r="R6" i="1"/>
  <c r="Q6" i="1"/>
  <c r="K6" i="1"/>
  <c r="I6" i="1"/>
  <c r="C6" i="1"/>
  <c r="A6" i="1"/>
  <c r="R5" i="1"/>
  <c r="Q5" i="1"/>
  <c r="K5" i="1"/>
  <c r="I5" i="1"/>
  <c r="D5" i="1"/>
  <c r="C5" i="1"/>
  <c r="B5" i="1"/>
  <c r="A5" i="1"/>
  <c r="R4" i="1"/>
  <c r="Q4" i="1"/>
  <c r="K4" i="1"/>
  <c r="I4" i="1"/>
  <c r="D4" i="1"/>
  <c r="C4" i="1"/>
  <c r="B4" i="1"/>
  <c r="A4" i="1"/>
  <c r="R2" i="1"/>
  <c r="Q2" i="1"/>
  <c r="K2" i="1"/>
  <c r="I2" i="1"/>
  <c r="D2" i="1"/>
  <c r="C2" i="1"/>
  <c r="B2" i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Irena Szymanowska</author>
  </authors>
  <commentList>
    <comment ref="P188" authorId="0" shapeId="0" xr:uid="{5ACBB288-0CAE-4F59-A7F2-508B1AE43F7C}">
      <text>
        <r>
          <rPr>
            <b/>
            <sz val="9"/>
            <color indexed="81"/>
            <rFont val="Tahoma"/>
            <family val="2"/>
            <charset val="238"/>
          </rPr>
          <t>Irena Szymanowska:</t>
        </r>
        <r>
          <rPr>
            <sz val="9"/>
            <color indexed="81"/>
            <rFont val="Tahoma"/>
            <family val="2"/>
            <charset val="238"/>
          </rPr>
          <t xml:space="preserve">
1 BSc = 10 months
1 BSc or 1 MSc = 5 months</t>
        </r>
      </text>
    </comment>
  </commentList>
</comments>
</file>

<file path=xl/sharedStrings.xml><?xml version="1.0" encoding="utf-8"?>
<sst xmlns="http://schemas.openxmlformats.org/spreadsheetml/2006/main" count="4557" uniqueCount="805">
  <si>
    <t>kraj</t>
  </si>
  <si>
    <t>miasto</t>
  </si>
  <si>
    <t>oryginalna nazwa uczelni</t>
  </si>
  <si>
    <t>angielska nazwa uczelni</t>
  </si>
  <si>
    <t>kod E+</t>
  </si>
  <si>
    <t>rodzaj umowy</t>
  </si>
  <si>
    <t>obowiązuje do</t>
  </si>
  <si>
    <t>wydział</t>
  </si>
  <si>
    <t>dziedzina</t>
  </si>
  <si>
    <t>ISCED</t>
  </si>
  <si>
    <t>kierunek</t>
  </si>
  <si>
    <t>poziom</t>
  </si>
  <si>
    <t>slot outgoing osoba</t>
  </si>
  <si>
    <t>slot outgoing miesiąc</t>
  </si>
  <si>
    <t>slot incoming osoba</t>
  </si>
  <si>
    <t>slot incoming  miesiąc</t>
  </si>
  <si>
    <t>strona www uczelni</t>
  </si>
  <si>
    <t>kontakt uczelnia</t>
  </si>
  <si>
    <t>kontakt PP</t>
  </si>
  <si>
    <t>uwagi</t>
  </si>
  <si>
    <t>A  INNSBRU01</t>
  </si>
  <si>
    <t>Erasmus+</t>
  </si>
  <si>
    <t>Architektury</t>
  </si>
  <si>
    <t>0731</t>
  </si>
  <si>
    <t>inż. / mgr</t>
  </si>
  <si>
    <t>dr inż. arch. Adam Siniecki</t>
  </si>
  <si>
    <t>CZ BRNO01</t>
  </si>
  <si>
    <t>mgr / dr</t>
  </si>
  <si>
    <t>CZ OSTRAVA01</t>
  </si>
  <si>
    <t>Aalborg</t>
  </si>
  <si>
    <t>UCL University College</t>
  </si>
  <si>
    <t>DK ODENSE23</t>
  </si>
  <si>
    <t>inż.</t>
  </si>
  <si>
    <t>2(4)</t>
  </si>
  <si>
    <t>10(20)</t>
  </si>
  <si>
    <t>Darnetal</t>
  </si>
  <si>
    <t>F  ROUEN19</t>
  </si>
  <si>
    <t>0730, 0731</t>
  </si>
  <si>
    <t>Architecture and Construction; Architecture and Town Planning</t>
  </si>
  <si>
    <t>Nancy</t>
  </si>
  <si>
    <t>F  NANCY38</t>
  </si>
  <si>
    <t>mgr</t>
  </si>
  <si>
    <t>Rennes</t>
  </si>
  <si>
    <t>F  RENNES16</t>
  </si>
  <si>
    <t>Strasbourg</t>
  </si>
  <si>
    <t>F  STRASBO16</t>
  </si>
  <si>
    <t>F  STRASBO31</t>
  </si>
  <si>
    <t>Volos</t>
  </si>
  <si>
    <t>G  VOLOS01</t>
  </si>
  <si>
    <t>Coruna</t>
  </si>
  <si>
    <t>E  LA-CORU01</t>
  </si>
  <si>
    <t>0730</t>
  </si>
  <si>
    <t>Madrid</t>
  </si>
  <si>
    <t>UPM- Escuela Técnica Superior de Arquitectura de Madrid</t>
  </si>
  <si>
    <t>E  MADRID05</t>
  </si>
  <si>
    <t>Malaga</t>
  </si>
  <si>
    <t>E  MALAGA01</t>
  </si>
  <si>
    <t>Santander (Cantabria)</t>
  </si>
  <si>
    <t>E  SANTAND01</t>
  </si>
  <si>
    <t>Valencia</t>
  </si>
  <si>
    <t>Universitat Politècnica de València- ETSA (Escola Tècnica Superior d’Arquitectura)</t>
  </si>
  <si>
    <t>E  VALENCI02</t>
  </si>
  <si>
    <t>internacional@etsa.upv.es</t>
  </si>
  <si>
    <t>Zaragoza</t>
  </si>
  <si>
    <t>E  ZAGROZ01</t>
  </si>
  <si>
    <t>Eindhoven</t>
  </si>
  <si>
    <t>NL EINDHOV17</t>
  </si>
  <si>
    <t>Riga</t>
  </si>
  <si>
    <t>LV RIGA02</t>
  </si>
  <si>
    <t>Bremen</t>
  </si>
  <si>
    <t>D  BREMEN04</t>
  </si>
  <si>
    <t>Cottbus</t>
  </si>
  <si>
    <t>D  COTTBUS03</t>
  </si>
  <si>
    <t>Dortmund</t>
  </si>
  <si>
    <t>D  DORTMUN01</t>
  </si>
  <si>
    <t>D  FRANKFU04</t>
  </si>
  <si>
    <t>Kaiserslautern</t>
  </si>
  <si>
    <t>Kaiserslautern University of Applied Sciences</t>
  </si>
  <si>
    <t>D  KAISERS01</t>
  </si>
  <si>
    <t>Karlsruhe</t>
  </si>
  <si>
    <t>D  KARLSRU01</t>
  </si>
  <si>
    <t>Hannover</t>
  </si>
  <si>
    <t>D  HANNOVE01</t>
  </si>
  <si>
    <t>Regensburg</t>
  </si>
  <si>
    <t>D  REGENSB02</t>
  </si>
  <si>
    <t>Stuttgart</t>
  </si>
  <si>
    <t>D  STUTTGA01</t>
  </si>
  <si>
    <t>Lisboa</t>
  </si>
  <si>
    <t>P  LISBOA07</t>
  </si>
  <si>
    <t>P  LISBOA109</t>
  </si>
  <si>
    <t>inż. / mgr / dr</t>
  </si>
  <si>
    <t>Academy of Arts in Banska Bystrica</t>
  </si>
  <si>
    <t>SK BANSKA02</t>
  </si>
  <si>
    <t>0213; 0730</t>
  </si>
  <si>
    <t>Fine Arts; Architecture and town Planning</t>
  </si>
  <si>
    <t>Ljubljana</t>
  </si>
  <si>
    <t>SI LJUBLJA01</t>
  </si>
  <si>
    <t>Istanbul</t>
  </si>
  <si>
    <t>TR ISTANBU04</t>
  </si>
  <si>
    <t>TR ISTANBU09</t>
  </si>
  <si>
    <t>212</t>
  </si>
  <si>
    <t>Fashion, Interior and Industrial Design</t>
  </si>
  <si>
    <t>Budapest</t>
  </si>
  <si>
    <t>HU BUDAPES02</t>
  </si>
  <si>
    <t>Bari</t>
  </si>
  <si>
    <t>I  BARI05</t>
  </si>
  <si>
    <t>Cagliari</t>
  </si>
  <si>
    <t>I  CAGLIAR01</t>
  </si>
  <si>
    <t>Camerino</t>
  </si>
  <si>
    <t>I  CAMERIN01</t>
  </si>
  <si>
    <t>Cassino</t>
  </si>
  <si>
    <t>I  CASSINO01</t>
  </si>
  <si>
    <t>Firenze</t>
  </si>
  <si>
    <t>I  FIRENZE01</t>
  </si>
  <si>
    <t>Milano</t>
  </si>
  <si>
    <t>I  MILANO02</t>
  </si>
  <si>
    <t>Roma</t>
  </si>
  <si>
    <t>I  ROMA06</t>
  </si>
  <si>
    <t>I  ROMA01</t>
  </si>
  <si>
    <t>B  ANTWERP01</t>
  </si>
  <si>
    <t>Automatyki, Robotyki i Elektrotechniki</t>
  </si>
  <si>
    <t>0714</t>
  </si>
  <si>
    <t>x</t>
  </si>
  <si>
    <t>Instytut Automatyki i Robotyki, Instytut Robotyki i Inteligencji Maszynowej - dr inż. Marcin Kiełczewski - incoming students, dr inż. Dariusz Janiszewski - outgoing students</t>
  </si>
  <si>
    <t>Umowa w trakcie negocjacji- skontaktuj się z DWM</t>
  </si>
  <si>
    <t>Electronics and Automation</t>
  </si>
  <si>
    <t>Leuven</t>
  </si>
  <si>
    <t>Catholic University of Leuven</t>
  </si>
  <si>
    <t>B  LEUVEN01</t>
  </si>
  <si>
    <t>Rijeka</t>
  </si>
  <si>
    <t>HR RIJEKA01</t>
  </si>
  <si>
    <t>Zagreb</t>
  </si>
  <si>
    <t>HR ZAGREB01</t>
  </si>
  <si>
    <t>CZ PRAHA10</t>
  </si>
  <si>
    <t>Tallinn</t>
  </si>
  <si>
    <t>EE TALLINN04</t>
  </si>
  <si>
    <t xml:space="preserve">Clermont Auvergne INP </t>
  </si>
  <si>
    <t>Polytechnic Institute of Clermont-Auvergne</t>
  </si>
  <si>
    <t>F  AUBIERE 04</t>
  </si>
  <si>
    <t>Compiegne</t>
  </si>
  <si>
    <t>F  COMPIEG01</t>
  </si>
  <si>
    <t>Francja</t>
  </si>
  <si>
    <t>Université de technologie de Compiègne</t>
  </si>
  <si>
    <t>University of Technology of Compiègne</t>
  </si>
  <si>
    <t>F   COMPIEG01</t>
  </si>
  <si>
    <t>0713</t>
  </si>
  <si>
    <t>https://www.utc.fr/en/</t>
  </si>
  <si>
    <t xml:space="preserve">incoming@utc.fr </t>
  </si>
  <si>
    <t>Gif-sur-Yvette</t>
  </si>
  <si>
    <t>F  PARIS481</t>
  </si>
  <si>
    <t xml:space="preserve"> 0714, 0710,</t>
  </si>
  <si>
    <t>Electronics and Automation; Engineering and Engineering Trades</t>
  </si>
  <si>
    <t>Dunkerque</t>
  </si>
  <si>
    <t>F  DUNKERQ09</t>
  </si>
  <si>
    <t>Palaiseau</t>
  </si>
  <si>
    <t>F  PARIS083</t>
  </si>
  <si>
    <t>Paris</t>
  </si>
  <si>
    <t>F  PARIS222</t>
  </si>
  <si>
    <t>F  PARIS342</t>
  </si>
  <si>
    <t>Lannion</t>
  </si>
  <si>
    <t>University of Rennes 1 (ENSSAT)</t>
  </si>
  <si>
    <t>F  RENNES01</t>
  </si>
  <si>
    <t>Valenciennes</t>
  </si>
  <si>
    <t>F  VALENCI01</t>
  </si>
  <si>
    <t>inż./ dr</t>
  </si>
  <si>
    <t>Thessaloniki</t>
  </si>
  <si>
    <t>G  THESSAL14</t>
  </si>
  <si>
    <t>Alicante</t>
  </si>
  <si>
    <t>E  ALICANT01</t>
  </si>
  <si>
    <t>Barcelona</t>
  </si>
  <si>
    <t>E  BARCELO03</t>
  </si>
  <si>
    <t>Cadiz</t>
  </si>
  <si>
    <t>University of Cadiz</t>
  </si>
  <si>
    <t>E  CADIZ01</t>
  </si>
  <si>
    <t>Hiszpania</t>
  </si>
  <si>
    <t>Universidad de Cádiz</t>
  </si>
  <si>
    <t>0710</t>
  </si>
  <si>
    <t>Cartagena</t>
  </si>
  <si>
    <t>E  MURCIA04</t>
  </si>
  <si>
    <t>Universidad Politécnica de Cartagena</t>
  </si>
  <si>
    <t>Univesidad Politecnica de Cartagena</t>
  </si>
  <si>
    <t>E MURCIA04</t>
  </si>
  <si>
    <t>UPM- Escuela Técnica Superior de Ingenieros Informáticos</t>
  </si>
  <si>
    <t>Universidad Politecnica de Madrid (ETSIINF)</t>
  </si>
  <si>
    <t>Informatyki i Telekomunikacji</t>
  </si>
  <si>
    <t>0610</t>
  </si>
  <si>
    <t>orex@fi.upm.es; orex.etsiinf@upm.es</t>
  </si>
  <si>
    <t>Instytut Informatyki - dr inż. Marek Mika i dr inż. Adam Wojciechowski</t>
  </si>
  <si>
    <t>0540</t>
  </si>
  <si>
    <t>Instytut Matematyki - dr Agnieszka Ziemkowska-Siwek</t>
  </si>
  <si>
    <t>umowa w trakcie negocjacji- skontaktuj się z DWM</t>
  </si>
  <si>
    <t>Alcoy</t>
  </si>
  <si>
    <t>Technical University of Valencia (campus Alcoy)</t>
  </si>
  <si>
    <t xml:space="preserve"> agreementsalcoy@epsa.upv.es</t>
  </si>
  <si>
    <t>Vilnius</t>
  </si>
  <si>
    <t>LT VILNIUS02</t>
  </si>
  <si>
    <t>Braunschweig</t>
  </si>
  <si>
    <t>D  BRAUNSC01</t>
  </si>
  <si>
    <t>Offenburg</t>
  </si>
  <si>
    <t>D  OFFENBU01</t>
  </si>
  <si>
    <t>Ravensburg</t>
  </si>
  <si>
    <t>D  RAVENSB01</t>
  </si>
  <si>
    <t>Porto</t>
  </si>
  <si>
    <t>P  PORTO05</t>
  </si>
  <si>
    <t>P  PORTO02</t>
  </si>
  <si>
    <t>P  LISBOA03</t>
  </si>
  <si>
    <t>Çankırı</t>
  </si>
  <si>
    <t>TR CANKIRI01</t>
  </si>
  <si>
    <t>Denizli</t>
  </si>
  <si>
    <t>TR DENIZLI01</t>
  </si>
  <si>
    <t>Bologna</t>
  </si>
  <si>
    <t>I  BOLOGNA01</t>
  </si>
  <si>
    <t>Napoli</t>
  </si>
  <si>
    <t>I  NAPOLI01</t>
  </si>
  <si>
    <t>Włochy</t>
  </si>
  <si>
    <t>Università degli Studi di Napoli Federico II</t>
  </si>
  <si>
    <t>University of Naples Federico II</t>
  </si>
  <si>
    <t>0716</t>
  </si>
  <si>
    <t>Instytut Elektrotechniki i Elektroniki Przemysłowej - dr hab. inż. Łukasz Knypiński</t>
  </si>
  <si>
    <t>CZ BRNO10</t>
  </si>
  <si>
    <t>dr tylko dla przyjeżdżających</t>
  </si>
  <si>
    <t>Engineering and Engineering Trades</t>
  </si>
  <si>
    <t>Lille</t>
  </si>
  <si>
    <t>F  LILLE103</t>
  </si>
  <si>
    <t>Jaen</t>
  </si>
  <si>
    <t>E  JAEN01</t>
  </si>
  <si>
    <t>UPM- Escuela Técnica Superior de Ingenieros Industriales</t>
  </si>
  <si>
    <t>Universidad Politecnica de Madrid (ETSII)</t>
  </si>
  <si>
    <t>Inżynierii Zarządzania</t>
  </si>
  <si>
    <t>internacional.industriales@upm.es</t>
  </si>
  <si>
    <t>dr inż.. Joanna Oleśków - Szłapka, mgr inż.. Kalina Musiał</t>
  </si>
  <si>
    <t>410;710 ISCED code</t>
  </si>
  <si>
    <t>Inżynierii Lądowej i Transportu</t>
  </si>
  <si>
    <t>Instytut Maszyn Roboczych i Pojazdów Samochodowych, Instytut Silników Spalinowych i Napędów, Instytut Transportu - dr inź. Hanna Sawicka</t>
  </si>
  <si>
    <t>Sevilla</t>
  </si>
  <si>
    <t>E  SEVILLA01</t>
  </si>
  <si>
    <t>Aachen</t>
  </si>
  <si>
    <t>D  AACHEN01</t>
  </si>
  <si>
    <t>Zittau</t>
  </si>
  <si>
    <t>D  ZITTAU01</t>
  </si>
  <si>
    <t>Braganca</t>
  </si>
  <si>
    <t>P  BRAGANC01</t>
  </si>
  <si>
    <t>P  LISBOA05</t>
  </si>
  <si>
    <t>Setubal</t>
  </si>
  <si>
    <t>P  SETUBAL01</t>
  </si>
  <si>
    <t>Viseu</t>
  </si>
  <si>
    <t>P  VISEU 01</t>
  </si>
  <si>
    <t>Baia Mare</t>
  </si>
  <si>
    <t>RO CLUJNAP05</t>
  </si>
  <si>
    <t>Adana</t>
  </si>
  <si>
    <t>TR ADANA01</t>
  </si>
  <si>
    <t>TR ANKARA16</t>
  </si>
  <si>
    <t/>
  </si>
  <si>
    <t>Bartin</t>
  </si>
  <si>
    <t>TR BARTIN01</t>
  </si>
  <si>
    <t>Düzce Üniversitesi</t>
  </si>
  <si>
    <t>TR DUZCE01</t>
  </si>
  <si>
    <t>Elazig</t>
  </si>
  <si>
    <t>TR ELAZIG01</t>
  </si>
  <si>
    <t>Erzincan</t>
  </si>
  <si>
    <t>TR ERZINCA01</t>
  </si>
  <si>
    <t>Gaziantep</t>
  </si>
  <si>
    <t>TR GAZIANT03</t>
  </si>
  <si>
    <t>TR ISTANBU05</t>
  </si>
  <si>
    <t>TR ISTANBU25</t>
  </si>
  <si>
    <t>0541</t>
  </si>
  <si>
    <t>Technologii Chemicznej</t>
  </si>
  <si>
    <t>0711</t>
  </si>
  <si>
    <t>dr hab. Inż.. Magdalena Regel- Rosocka, dr hab. inż. Ewa Stanisz</t>
  </si>
  <si>
    <t>Pavol Jozef Safarik University</t>
  </si>
  <si>
    <t>SK KOSICE02</t>
  </si>
  <si>
    <t>Ankara</t>
  </si>
  <si>
    <t>TR ANKARA04</t>
  </si>
  <si>
    <t>0611</t>
  </si>
  <si>
    <t>A  LINZ01</t>
  </si>
  <si>
    <t>B  MONS21</t>
  </si>
  <si>
    <t>Dubrovnik</t>
  </si>
  <si>
    <t>HR DUBROVN01</t>
  </si>
  <si>
    <t>0610, 0613</t>
  </si>
  <si>
    <t>Information and CommunicationTechnologies (ICTs); Database and Network Design and Administration</t>
  </si>
  <si>
    <t>0613/0612</t>
  </si>
  <si>
    <t>Software and Application Development and Analysis; Database and Network Design and Administration</t>
  </si>
  <si>
    <t>CZ PRAHA07</t>
  </si>
  <si>
    <t>0613</t>
  </si>
  <si>
    <t>Zlin</t>
  </si>
  <si>
    <t>CZ ZLIN01</t>
  </si>
  <si>
    <t>610</t>
  </si>
  <si>
    <t>Information and CommunicationTechnologies (ICTs)</t>
  </si>
  <si>
    <t>Hameenlinna</t>
  </si>
  <si>
    <t>SF HAMEENL09</t>
  </si>
  <si>
    <t>Oulun ammattikorkeakoulu</t>
  </si>
  <si>
    <t>SF OULU11</t>
  </si>
  <si>
    <t>Caen</t>
  </si>
  <si>
    <t>F  CAEN05</t>
  </si>
  <si>
    <t>Brest</t>
  </si>
  <si>
    <t>F  BREST01</t>
  </si>
  <si>
    <t>Grenoble</t>
  </si>
  <si>
    <t>F  GRENOBL22</t>
  </si>
  <si>
    <t>Université Lumière Lyon 2</t>
  </si>
  <si>
    <t>The Université Lumière Lyon 2</t>
  </si>
  <si>
    <t>F  LYON02</t>
  </si>
  <si>
    <t>F  PARIS270</t>
  </si>
  <si>
    <t>Poitiers</t>
  </si>
  <si>
    <t>F  POITIER05</t>
  </si>
  <si>
    <t>F  RENNES30</t>
  </si>
  <si>
    <t>E  MADRID03</t>
  </si>
  <si>
    <t>Universidad Intercontinental de la Empresa</t>
  </si>
  <si>
    <t>E  SANTIAG09</t>
  </si>
  <si>
    <t>Tarragona</t>
  </si>
  <si>
    <t>E  TARRAGO01</t>
  </si>
  <si>
    <t>Universitat Rovira i Virgili</t>
  </si>
  <si>
    <t>University of Rovira i Virgili</t>
  </si>
  <si>
    <t>E TARRAGO01</t>
  </si>
  <si>
    <t>Universitat Politècnica de València   ETSINF (Escola Tècnica Superior d’Enginyeria Informàtica)</t>
  </si>
  <si>
    <t>Technial University of Valencia (campus Valencia), UPV School of Informatics</t>
  </si>
  <si>
    <t>int_inf@etsinf.upv.es</t>
  </si>
  <si>
    <t>Luxembourg</t>
  </si>
  <si>
    <t>LUXLUX-VIL01</t>
  </si>
  <si>
    <t>Bielefeld</t>
  </si>
  <si>
    <t>D  BIELEFE01</t>
  </si>
  <si>
    <t>D  FRANKFU01</t>
  </si>
  <si>
    <t>Niemcy</t>
  </si>
  <si>
    <t>Hochschule Kaiserslautern</t>
  </si>
  <si>
    <t>TU Kaiserslautern</t>
  </si>
  <si>
    <t>D  KAISER01</t>
  </si>
  <si>
    <t>Mittweida</t>
  </si>
  <si>
    <t>D  MITTWEI01</t>
  </si>
  <si>
    <t>Siegen</t>
  </si>
  <si>
    <t>D  SIEGEN01</t>
  </si>
  <si>
    <t>Coimbra</t>
  </si>
  <si>
    <t>P  COIMBRA02</t>
  </si>
  <si>
    <t>Guimaraes</t>
  </si>
  <si>
    <t>P  BRAGA01</t>
  </si>
  <si>
    <t>P  LISBOA11</t>
  </si>
  <si>
    <t>Portalegre</t>
  </si>
  <si>
    <t>P  PORTALE01</t>
  </si>
  <si>
    <t>Cluj-Napoca</t>
  </si>
  <si>
    <t>RO CLUJNAP01</t>
  </si>
  <si>
    <t>Timisoara</t>
  </si>
  <si>
    <t>RO TIMISOA01</t>
  </si>
  <si>
    <t>Maribor</t>
  </si>
  <si>
    <t>SI MARIBOR01</t>
  </si>
  <si>
    <t>Karlstads universitet</t>
  </si>
  <si>
    <t>S  KARLSTA01</t>
  </si>
  <si>
    <t>TR ANKARA05</t>
  </si>
  <si>
    <t>Aydin</t>
  </si>
  <si>
    <t>TR AYDIN01</t>
  </si>
  <si>
    <t>TR ISTANBU38</t>
  </si>
  <si>
    <t>Dunaujvaros</t>
  </si>
  <si>
    <t>HU DUNAUJ01</t>
  </si>
  <si>
    <t>Kecskemet</t>
  </si>
  <si>
    <t>HU KECSKEM03</t>
  </si>
  <si>
    <t>Catania</t>
  </si>
  <si>
    <t>I  CATANIA01</t>
  </si>
  <si>
    <t>I  MILANO16</t>
  </si>
  <si>
    <t>Pavia</t>
  </si>
  <si>
    <t>I  PAVIA01</t>
  </si>
  <si>
    <t>0619</t>
  </si>
  <si>
    <t>Computiing</t>
  </si>
  <si>
    <t>Universita degli Studi di Roma La Sapienza</t>
  </si>
  <si>
    <t>Universita degli Studi di Roma "La Sapienza"</t>
  </si>
  <si>
    <t>Cybersecurity</t>
  </si>
  <si>
    <t>http://www.uniroma1.it/</t>
  </si>
  <si>
    <t>daniela.deleo@uniroma1.it; ingerasmus@uniroma1.it</t>
  </si>
  <si>
    <t>Instytut Radiokomunikacji, Instytut Sieci Teleinformatycznych, Instytut Telekomunikacji Multimedialnej - dr inż. Jan Lamperski</t>
  </si>
  <si>
    <t>Tampereen yliopisto</t>
  </si>
  <si>
    <t>SF TAMPERE17</t>
  </si>
  <si>
    <t>Nantes</t>
  </si>
  <si>
    <t>F  NANTES80</t>
  </si>
  <si>
    <t>Athens</t>
  </si>
  <si>
    <t>G  ATHINE02</t>
  </si>
  <si>
    <t>Kozani</t>
  </si>
  <si>
    <t>G  KOZANI02</t>
  </si>
  <si>
    <t>Patras</t>
  </si>
  <si>
    <t>G  PATRA01</t>
  </si>
  <si>
    <t>Badajoz</t>
  </si>
  <si>
    <t>E  BADAJOZ01</t>
  </si>
  <si>
    <t>http://www.ujaen.es</t>
  </si>
  <si>
    <t xml:space="preserve">dprendon@ujaen.es;   secrel@ujaen.es </t>
  </si>
  <si>
    <t>UPM- Escuela Técnica Superior de Ingenieros de Caminos</t>
  </si>
  <si>
    <t>Universidad Politecnica de Madrid (ETSI Caminos)</t>
  </si>
  <si>
    <t>0732</t>
  </si>
  <si>
    <t>incoming.caminos@upm.es</t>
  </si>
  <si>
    <t>Instytut Analizy Konstrukcji, Instytut Budownictwa, Instytut Inżynierii Lądowej - dr Izabela Klapiszewska</t>
  </si>
  <si>
    <t>E  MADRID26</t>
  </si>
  <si>
    <t>www.international.us.es</t>
  </si>
  <si>
    <t>relint4@us.es</t>
  </si>
  <si>
    <t>Faro</t>
  </si>
  <si>
    <t>P  FARO02</t>
  </si>
  <si>
    <t>Sundsvall</t>
  </si>
  <si>
    <t>S  MIDSWED01</t>
  </si>
  <si>
    <t>1 (2)</t>
  </si>
  <si>
    <t>Corum</t>
  </si>
  <si>
    <t>TR CORUM01</t>
  </si>
  <si>
    <t>0610, 714</t>
  </si>
  <si>
    <t>Information and CommunicationTechnologies (ICTs); Electronics and Automation</t>
  </si>
  <si>
    <t>Gebze</t>
  </si>
  <si>
    <t>TR KOCAELI01</t>
  </si>
  <si>
    <t>TR ISTANBU01</t>
  </si>
  <si>
    <t>TR ISTANBU31</t>
  </si>
  <si>
    <t>TR ISTANBU48</t>
  </si>
  <si>
    <t>Izmir</t>
  </si>
  <si>
    <t>Uludag</t>
  </si>
  <si>
    <t>TR BURSA01</t>
  </si>
  <si>
    <t>Siena</t>
  </si>
  <si>
    <t>I  SIENA01</t>
  </si>
  <si>
    <t>Torino</t>
  </si>
  <si>
    <t>I  TORINO02</t>
  </si>
  <si>
    <t>Oulu</t>
  </si>
  <si>
    <t>SF OULU11</t>
  </si>
  <si>
    <t>Tampere</t>
  </si>
  <si>
    <t>SF TAMPERE17</t>
  </si>
  <si>
    <t>Lorient</t>
  </si>
  <si>
    <t>F  VANNES04</t>
  </si>
  <si>
    <t>Civil Engineering</t>
  </si>
  <si>
    <t>F  NANCY43</t>
  </si>
  <si>
    <t>Vaulx-en-Velin</t>
  </si>
  <si>
    <t>F  VAULX-V02</t>
  </si>
  <si>
    <t>Πανεπιστήμιο Πελοποννήσου</t>
  </si>
  <si>
    <t>G TRIPOLI03</t>
  </si>
  <si>
    <t>Granada</t>
  </si>
  <si>
    <t>E  GRANADA01</t>
  </si>
  <si>
    <t>UPM- Escuela Técnica Superior de Ingenieros de Telecomunicación</t>
  </si>
  <si>
    <t>Universidad Politecnica de Madrid (ETSIT)</t>
  </si>
  <si>
    <t>Inżynierii Mechanicznej</t>
  </si>
  <si>
    <t>0715</t>
  </si>
  <si>
    <t>international.etsit@upm.es</t>
  </si>
  <si>
    <t>dr inż. Dariusz Bartkowski</t>
  </si>
  <si>
    <t>Valladolid</t>
  </si>
  <si>
    <t>E  VALLADO01</t>
  </si>
  <si>
    <t>D  BERLIN04</t>
  </si>
  <si>
    <t>Leipzig</t>
  </si>
  <si>
    <t>D  LEIPZIG02</t>
  </si>
  <si>
    <t>P  COIMBRA01</t>
  </si>
  <si>
    <t>Iskenderun</t>
  </si>
  <si>
    <t>TR HATAY02</t>
  </si>
  <si>
    <t>TR ISTANBU07</t>
  </si>
  <si>
    <t>Kasyseri</t>
  </si>
  <si>
    <t>TR KAYSERI01</t>
  </si>
  <si>
    <t>Kirklareli</t>
  </si>
  <si>
    <t>TR KIRKLAR01</t>
  </si>
  <si>
    <t>I  NAPOLI11</t>
  </si>
  <si>
    <t>Varna</t>
  </si>
  <si>
    <t>BG VARNA02</t>
  </si>
  <si>
    <t>Ruse</t>
  </si>
  <si>
    <t>BG ROUSSE01</t>
  </si>
  <si>
    <t>1041</t>
  </si>
  <si>
    <t>Jyvaskyla</t>
  </si>
  <si>
    <t>SF JYVASKY11</t>
  </si>
  <si>
    <t>0710, 715</t>
  </si>
  <si>
    <t>Engineering and Engineering Trades / Manufacturing and Processing, Mechanical Engineering</t>
  </si>
  <si>
    <t>F  LILLE16</t>
  </si>
  <si>
    <t>Escola d'Enginyeria de Telecomunicació i Aeroespacial de Castelldefels (EETAC)</t>
  </si>
  <si>
    <t>Leon</t>
  </si>
  <si>
    <t>E  LEON01</t>
  </si>
  <si>
    <t>Universidade de Leon</t>
  </si>
  <si>
    <t>Universidad Politecnica de Madrid</t>
  </si>
  <si>
    <t>dr Lamperski lub dr Wojciechowski (LAMPERSKI)</t>
  </si>
  <si>
    <t>E  MADRID14</t>
  </si>
  <si>
    <t>Universitat Politècnica de València, ETSICCP (Escuela Técnica Superior de Ingeniería de Caminos, Canales y Puertos)</t>
  </si>
  <si>
    <t>Technial University of Valencia (campus Valencia), UPV School of Civil Engineering</t>
  </si>
  <si>
    <t>Vilniaus technologijų ir dizaino kolegija</t>
  </si>
  <si>
    <t>LT VILNIUS14</t>
  </si>
  <si>
    <t>0715, 0710</t>
  </si>
  <si>
    <t>Wildau</t>
  </si>
  <si>
    <t>D  WILDAU01</t>
  </si>
  <si>
    <t>Wolfenbuettel</t>
  </si>
  <si>
    <t>D  WOLFENB01</t>
  </si>
  <si>
    <t>TR IZMIR04</t>
  </si>
  <si>
    <t>Padova</t>
  </si>
  <si>
    <t>I  PADOVA01</t>
  </si>
  <si>
    <t>Pisa</t>
  </si>
  <si>
    <t>I  PISA01</t>
  </si>
  <si>
    <t>A  GRAZ02</t>
  </si>
  <si>
    <t>Inżynierii Materiałowej i Fizyki Technicznej</t>
  </si>
  <si>
    <t>0533</t>
  </si>
  <si>
    <t>-</t>
  </si>
  <si>
    <t>dr Ewa Chrzumnicka</t>
  </si>
  <si>
    <t>0722/0533</t>
  </si>
  <si>
    <t>Materials (Glass, Paper, Plastic and Wood); Physics</t>
  </si>
  <si>
    <t>Trondheim</t>
  </si>
  <si>
    <t>N  TRODHE01</t>
  </si>
  <si>
    <t>0719</t>
  </si>
  <si>
    <t>Engineering</t>
  </si>
  <si>
    <t>CH BERN11</t>
  </si>
  <si>
    <t>0722</t>
  </si>
  <si>
    <t>Pula</t>
  </si>
  <si>
    <t>HR PULA01</t>
  </si>
  <si>
    <t>Slavonski Brod</t>
  </si>
  <si>
    <t>HR OSIJEK02</t>
  </si>
  <si>
    <t>Ceske Budejovice</t>
  </si>
  <si>
    <t>CZ CESKE04</t>
  </si>
  <si>
    <t>Liberec</t>
  </si>
  <si>
    <t>CZ LIBEREC01</t>
  </si>
  <si>
    <t>CZ USTINAD01</t>
  </si>
  <si>
    <t>Ylivieska</t>
  </si>
  <si>
    <t>SF KOKKOLA05</t>
  </si>
  <si>
    <t>Gustave Eiffel University</t>
  </si>
  <si>
    <t>F  PARIS483 ( dawny F PARIS225)</t>
  </si>
  <si>
    <t>Piraeus</t>
  </si>
  <si>
    <t>University of Piraeus</t>
  </si>
  <si>
    <t>G  PIREAS01</t>
  </si>
  <si>
    <t>710</t>
  </si>
  <si>
    <t>University of Thessaly</t>
  </si>
  <si>
    <t xml:space="preserve">Universitat Politècnica de Catalunya-(ESEIAAT) Escola Superior d’Enginyeries Industrial, Aeroespacial i Audiovisual de Terrassa </t>
  </si>
  <si>
    <t>info.eseiaat@upc.edu incoming.eseiaat@upc.edu; esther.garcia@upc.edu</t>
  </si>
  <si>
    <t>UPM- Escuela Técnica Superior de Ingenieros de Minas y Energía</t>
  </si>
  <si>
    <t>Universidad Politecnica de Madrid (ETSIME)</t>
  </si>
  <si>
    <t>internacional.minasyenergia@upm.es</t>
  </si>
  <si>
    <t>UPM- Escuela Técnica Superior de Ingeniería de Sistemas Informáticos</t>
  </si>
  <si>
    <t>Universidad Politecnica de Madrid (ETSISI)</t>
  </si>
  <si>
    <t>Informatics</t>
  </si>
  <si>
    <t>eri.etsisi@upm.es</t>
  </si>
  <si>
    <t>UPM- Escuela Técnica Superior de Ingeniería y Diseño Industrial</t>
  </si>
  <si>
    <t>Universidad Politecnica de Madrid (ETSIDI)</t>
  </si>
  <si>
    <t>incoming.etsidi@upm.es; subdirector.ari.etsidi@upm.es</t>
  </si>
  <si>
    <t>0512</t>
  </si>
  <si>
    <t>Biochemistry</t>
  </si>
  <si>
    <t>Vigo</t>
  </si>
  <si>
    <t>E  VIGO01</t>
  </si>
  <si>
    <t>D  BERLIN02</t>
  </si>
  <si>
    <t>La Universidad de Deusto</t>
  </si>
  <si>
    <t>E  BILBAO02</t>
  </si>
  <si>
    <t>Rosenheim</t>
  </si>
  <si>
    <t>D  ROSENHE01</t>
  </si>
  <si>
    <t>Covilha</t>
  </si>
  <si>
    <t>P  COVILHA01</t>
  </si>
  <si>
    <t>Bucharest</t>
  </si>
  <si>
    <t>RO BUCURES43</t>
  </si>
  <si>
    <t>University Politehnica of Bucharest</t>
  </si>
  <si>
    <t>Galati</t>
  </si>
  <si>
    <t>RO GALATI01</t>
  </si>
  <si>
    <t>Iasi</t>
  </si>
  <si>
    <t>RO IASI05</t>
  </si>
  <si>
    <t>Oradea</t>
  </si>
  <si>
    <t>RO ORADEA01</t>
  </si>
  <si>
    <t>Universitatea de Medicină, Farmacie, Științe și Tehnologie „George Emil Palade” din Târgu Mureș</t>
  </si>
  <si>
    <t>RO TARGU02</t>
  </si>
  <si>
    <t>Novi Sad</t>
  </si>
  <si>
    <t>RS NOVISAD02</t>
  </si>
  <si>
    <t>Bratislava</t>
  </si>
  <si>
    <t>SK BRATISL01</t>
  </si>
  <si>
    <t>Kosice</t>
  </si>
  <si>
    <t>SK KOSICE03</t>
  </si>
  <si>
    <t>0710, 0788</t>
  </si>
  <si>
    <t>Engineering and Engineering Trades; Manufacturing and Construction, Interdisciplinary Programmes</t>
  </si>
  <si>
    <t>SK ZILINA01</t>
  </si>
  <si>
    <t>Zvolen</t>
  </si>
  <si>
    <t>SK ZVOLEN01</t>
  </si>
  <si>
    <t>Afyonkarahisar</t>
  </si>
  <si>
    <t>TR AFYON01</t>
  </si>
  <si>
    <t>Cankiri</t>
  </si>
  <si>
    <t>TR ISTANBU42</t>
  </si>
  <si>
    <t>Kocaeli</t>
  </si>
  <si>
    <t>TR KOCAELI02</t>
  </si>
  <si>
    <t>Tekirdag</t>
  </si>
  <si>
    <t>TR TEKIRDA01</t>
  </si>
  <si>
    <t>University of Salento</t>
  </si>
  <si>
    <t>I  LECCE01</t>
  </si>
  <si>
    <t>Salerno</t>
  </si>
  <si>
    <t>I  SALERNO01</t>
  </si>
  <si>
    <t>Liege</t>
  </si>
  <si>
    <t>B  LIEGE01</t>
  </si>
  <si>
    <t>Inżynierii Środowiska i Energetyki</t>
  </si>
  <si>
    <t>dr inż. Robert Kłosowiak</t>
  </si>
  <si>
    <t>0712</t>
  </si>
  <si>
    <t>G  EGALEO02</t>
  </si>
  <si>
    <t>0700</t>
  </si>
  <si>
    <t>Engineering, Manufacturing and Construction</t>
  </si>
  <si>
    <t>Universitat Politècnica de València ETSIE</t>
  </si>
  <si>
    <t xml:space="preserve">Technical University of Valencia  (campus Valencia)  UPV School of Building Engineering </t>
  </si>
  <si>
    <t>int_etsie@upvnet.upv.es</t>
  </si>
  <si>
    <t>2 (1 na semestr)</t>
  </si>
  <si>
    <t>Neubrandenburg</t>
  </si>
  <si>
    <t>D  NEUBRAN02</t>
  </si>
  <si>
    <t>0532</t>
  </si>
  <si>
    <t>Earth Sciences</t>
  </si>
  <si>
    <t>0732, 0710</t>
  </si>
  <si>
    <t>Building and Civil Engineering; Engineering, Manufacturing and Construction</t>
  </si>
  <si>
    <t>Universidade da Madeira</t>
  </si>
  <si>
    <t>P  FUNCHAL03</t>
  </si>
  <si>
    <t>intaffai@upvnet.upv.es</t>
  </si>
  <si>
    <t>Clausthal</t>
  </si>
  <si>
    <t>D  CLAUSTH01</t>
  </si>
  <si>
    <t>Tars</t>
  </si>
  <si>
    <t>TR MERSIN05</t>
  </si>
  <si>
    <t>A  WIEN02</t>
  </si>
  <si>
    <t>B  BRUSSEL01</t>
  </si>
  <si>
    <t>0410</t>
  </si>
  <si>
    <t>BG SOFIA03</t>
  </si>
  <si>
    <t>0413</t>
  </si>
  <si>
    <t>Osijek</t>
  </si>
  <si>
    <t>HR OSIJEK01</t>
  </si>
  <si>
    <t>0311</t>
  </si>
  <si>
    <t>Economics</t>
  </si>
  <si>
    <t>http://www.unios.hr/</t>
  </si>
  <si>
    <t xml:space="preserve">erasmus@unios.hr </t>
  </si>
  <si>
    <t>CZ OPAVA01</t>
  </si>
  <si>
    <t>Vaasa</t>
  </si>
  <si>
    <t>SF VAASA01</t>
  </si>
  <si>
    <t>0720</t>
  </si>
  <si>
    <t>Saint Etienne</t>
  </si>
  <si>
    <t>F  ST-ETIE01</t>
  </si>
  <si>
    <t>Lesbos</t>
  </si>
  <si>
    <t>G  ATHINE41</t>
  </si>
  <si>
    <t>University of Aegean</t>
  </si>
  <si>
    <t>1022</t>
  </si>
  <si>
    <t>Safety Engineering</t>
  </si>
  <si>
    <t>0410, 413</t>
  </si>
  <si>
    <t>Business and Administration; Management and Administration</t>
  </si>
  <si>
    <t>Hogeschool van Arnhem en Nijmegen</t>
  </si>
  <si>
    <t>NL ARNHEM27</t>
  </si>
  <si>
    <t>E  BARCELO16</t>
  </si>
  <si>
    <t>Donostia - San Sebastian</t>
  </si>
  <si>
    <t>E  BILBAO01</t>
  </si>
  <si>
    <t>413</t>
  </si>
  <si>
    <t>Management and Administration</t>
  </si>
  <si>
    <t>Universidad Politecnica de Valencia  ETSII (Escuela Técnica Superior de Ingeniería Industrial)</t>
  </si>
  <si>
    <t>Technial University of Valencia (campus Valencia)</t>
  </si>
  <si>
    <t>international@etsii.upv.es</t>
  </si>
  <si>
    <t>Salamanca</t>
  </si>
  <si>
    <t>E  SALAMAN02</t>
  </si>
  <si>
    <t>0311, 0413,</t>
  </si>
  <si>
    <t>Economics; Management and Administration</t>
  </si>
  <si>
    <t>Brandenburg</t>
  </si>
  <si>
    <t>D  BRANDEN01</t>
  </si>
  <si>
    <t>D  FRANKFU08</t>
  </si>
  <si>
    <t>Gelsenkirchen</t>
  </si>
  <si>
    <t>D  GELSENK02</t>
  </si>
  <si>
    <t>Krefeld</t>
  </si>
  <si>
    <t>D  KREFELD01</t>
  </si>
  <si>
    <t>Rostock</t>
  </si>
  <si>
    <t>D  ROSTOCK01</t>
  </si>
  <si>
    <t>University of Rostock</t>
  </si>
  <si>
    <t>0520</t>
  </si>
  <si>
    <t>Stralsund</t>
  </si>
  <si>
    <t>D  STRALSU01</t>
  </si>
  <si>
    <t>Paderborn</t>
  </si>
  <si>
    <t>D  PADERBO01</t>
  </si>
  <si>
    <t>Potsdam</t>
  </si>
  <si>
    <t>D  POTSDAM01</t>
  </si>
  <si>
    <t>RO BUCURES04</t>
  </si>
  <si>
    <t>Banska Bystrica</t>
  </si>
  <si>
    <t>SK BANSKA01</t>
  </si>
  <si>
    <t>0410, 0413</t>
  </si>
  <si>
    <t>TR ANKARA18</t>
  </si>
  <si>
    <t>Eskisehir</t>
  </si>
  <si>
    <t>TR ESKISEH03</t>
  </si>
  <si>
    <t>Isparta</t>
  </si>
  <si>
    <t>TR ISPARTA01</t>
  </si>
  <si>
    <t>TR ISTANBU61</t>
  </si>
  <si>
    <t>Selcuk</t>
  </si>
  <si>
    <t>TR KONYA 05</t>
  </si>
  <si>
    <t>Fürdő</t>
  </si>
  <si>
    <t>HU SZFVAR01</t>
  </si>
  <si>
    <t>Godollo</t>
  </si>
  <si>
    <t>Hungarian University of Agriculture and Life Sciences</t>
  </si>
  <si>
    <t>HU GODOLLO01</t>
  </si>
  <si>
    <t>Szabadszallasi.Edit@uni-mate.hu</t>
  </si>
  <si>
    <t>Università degli Studi di Palermo</t>
  </si>
  <si>
    <t>I  PALERMO01</t>
  </si>
  <si>
    <t>I  ROMA02</t>
  </si>
  <si>
    <t>DK ALBORG01</t>
  </si>
  <si>
    <t>0531</t>
  </si>
  <si>
    <t>Abo</t>
  </si>
  <si>
    <t>SF TURKU02</t>
  </si>
  <si>
    <t xml:space="preserve">Paris </t>
  </si>
  <si>
    <t>NL ENSCHED01</t>
  </si>
  <si>
    <t>D  FREIBER01</t>
  </si>
  <si>
    <t>Universidade do Porto</t>
  </si>
  <si>
    <t>0916</t>
  </si>
  <si>
    <t>TR ESKISEH02</t>
  </si>
  <si>
    <t xml:space="preserve"> İstanbul Üniversitesi</t>
  </si>
  <si>
    <t>TR ISTANBU03</t>
  </si>
  <si>
    <t>TR IZMIR03</t>
  </si>
  <si>
    <t>Ondokuz Mayıs Universitesi</t>
  </si>
  <si>
    <t>TR SAMSUN01</t>
  </si>
  <si>
    <t>0531; 0711</t>
  </si>
  <si>
    <t>Chemistry; Chemical Engineering and Processes</t>
  </si>
  <si>
    <t>Pecs</t>
  </si>
  <si>
    <t>HU PECS01</t>
  </si>
  <si>
    <t>dr</t>
  </si>
  <si>
    <t>Viterbo</t>
  </si>
  <si>
    <t>Università degli Studi della Tuscia</t>
  </si>
  <si>
    <t>University of Tuscia</t>
  </si>
  <si>
    <t>I  VITERBO01</t>
  </si>
  <si>
    <t>https://www.unitus.it/</t>
  </si>
  <si>
    <t>carlocontardo@unitus.it; erasmus@unitus.it; erasmusincoming@unitus.it</t>
  </si>
  <si>
    <t>Afyon</t>
  </si>
  <si>
    <t xml:space="preserve">Universidad Politecnica de Madrid </t>
  </si>
  <si>
    <t>Technical University of Liberec</t>
  </si>
  <si>
    <t>nd</t>
  </si>
  <si>
    <t>WŁOCHY</t>
  </si>
  <si>
    <t>University of Padova</t>
  </si>
  <si>
    <t>https://www.unipd.it/en/</t>
  </si>
  <si>
    <t>accordi.erasmus@unipd.it</t>
  </si>
  <si>
    <t>Afyon Kocatepe University</t>
  </si>
  <si>
    <t>Portugalia</t>
  </si>
  <si>
    <t>Polytechnic Institute of Portalegre</t>
  </si>
  <si>
    <t xml:space="preserve">carlos.afonso@ipportalegre.pt </t>
  </si>
  <si>
    <t>https://www.ipportalegre.pt/</t>
  </si>
  <si>
    <t>Rumunia</t>
  </si>
  <si>
    <t>University of Agronomic Sciences and Veterinary Medicine</t>
  </si>
  <si>
    <t>RO BUCURES12</t>
  </si>
  <si>
    <t>erasmus@usamv.ro</t>
  </si>
  <si>
    <t>https://www.usamv.ro/en </t>
  </si>
  <si>
    <t>F  VALENCI21</t>
  </si>
  <si>
    <t>Building and Civil Engineering</t>
  </si>
  <si>
    <t>michaela.luptovska@stuba.sk; peter.bobalik@stuba.sk</t>
  </si>
  <si>
    <t>Maibor</t>
  </si>
  <si>
    <t>TR ANTALYA03</t>
  </si>
  <si>
    <t>https://www.alanya.edu.tr/en</t>
  </si>
  <si>
    <t>gulsiye.bicak@alanya.edu.tr</t>
  </si>
  <si>
    <t>dziedzina nauk inżynieryjno-technicznych / architektura i urbanistyka</t>
  </si>
  <si>
    <t>LT KAUNAS02</t>
  </si>
  <si>
    <t>https://en.ktu.edu/</t>
  </si>
  <si>
    <t>deivis.slavinskas@ktu.lt</t>
  </si>
  <si>
    <t>Ulm</t>
  </si>
  <si>
    <t>Universität Ulm</t>
  </si>
  <si>
    <t>Ulm University</t>
  </si>
  <si>
    <t>D  ULM01</t>
  </si>
  <si>
    <t xml:space="preserve"> Inter-disciplinary programmes and qualifications involving natural sciences, mathematics and statistics</t>
  </si>
  <si>
    <t>https://www.uni-ulm.de/en</t>
  </si>
  <si>
    <t>sabine.habermalz@uni-ulm.de</t>
  </si>
  <si>
    <t xml:space="preserve"> Inter-disciplinary programmes and qualifications involving Information and Communication Technologies (ICTs)</t>
  </si>
  <si>
    <t>Piri Reis University</t>
  </si>
  <si>
    <t>TR ISTANBU37</t>
  </si>
  <si>
    <t>staff</t>
  </si>
  <si>
    <t>https://pirireis.edu.tr/en</t>
  </si>
  <si>
    <t>eozer@pirireis.edu.tr; nnas@pirireis.edu.tr</t>
  </si>
  <si>
    <t>dziedzina nauk inżynieryjno-technicznych / inżynieria mechaniczna</t>
  </si>
  <si>
    <t>Materials (Glass, Paper, Plastic and Wood)</t>
  </si>
  <si>
    <t>Karlsruher Institut für Technologie</t>
  </si>
  <si>
    <t>Karlsruhe Institute of Technology (KIT)</t>
  </si>
  <si>
    <t>Žilina</t>
  </si>
  <si>
    <t>CJK</t>
  </si>
  <si>
    <t>dziedzina nauk humanistycznych / językoznawstwo</t>
  </si>
  <si>
    <t>Language acquisition</t>
  </si>
  <si>
    <t>dr Liliana Szczuka- Dorna, prof. PP</t>
  </si>
  <si>
    <t>București</t>
  </si>
  <si>
    <t>Universitatea Româno-Americană</t>
  </si>
  <si>
    <t>Romanian-American University</t>
  </si>
  <si>
    <t>RO BUCURES18</t>
  </si>
  <si>
    <t>dziedzina nauk inżynieryjno-technicznych / informatyka techniczna i telekomunikacja</t>
  </si>
  <si>
    <t>https://www.rau.ro/?lang=en</t>
  </si>
  <si>
    <t>lavinia.stanica@rau.ro</t>
  </si>
  <si>
    <t>Grecja</t>
  </si>
  <si>
    <t>Kallithea</t>
  </si>
  <si>
    <t>Χαροκόπειο Πανεπιστήμιο Αθηνών</t>
  </si>
  <si>
    <t>Harokopio University of Athens</t>
  </si>
  <si>
    <t>G  KALLITH01</t>
  </si>
  <si>
    <t>https://www.hua.gr/en</t>
  </si>
  <si>
    <t>erasmus@hua.gr</t>
  </si>
  <si>
    <t>Technical University of Valencia</t>
  </si>
  <si>
    <t>Architecture and Construction</t>
  </si>
  <si>
    <t>www.upv.es</t>
  </si>
  <si>
    <t>Mechanics and Metal Trades</t>
  </si>
  <si>
    <t>Litwa</t>
  </si>
  <si>
    <t>Klaipeda</t>
  </si>
  <si>
    <t>Klaipėdos Universiteto</t>
  </si>
  <si>
    <t>Klaipeda University</t>
  </si>
  <si>
    <t>LT KLAIPED01</t>
  </si>
  <si>
    <t>https://www.ku.lt/en/studies-admission/erasmus-mobility</t>
  </si>
  <si>
    <t>Jelena.Bogatova@ku.lt</t>
  </si>
  <si>
    <t>only BIP i staff</t>
  </si>
  <si>
    <t>Węgry</t>
  </si>
  <si>
    <t>Debrecen</t>
  </si>
  <si>
    <t>Debreceni Egyetem</t>
  </si>
  <si>
    <t>University of Debrecen</t>
  </si>
  <si>
    <t>HU DEBRECE01</t>
  </si>
  <si>
    <t>https://www.edu.unideb.hu</t>
  </si>
  <si>
    <t>info@unideb.hu</t>
  </si>
  <si>
    <t>Foggia</t>
  </si>
  <si>
    <t>Università degli Studi di Foggia</t>
  </si>
  <si>
    <t>University of Foggia</t>
  </si>
  <si>
    <t>I  FOGGIA03</t>
  </si>
  <si>
    <t>http://www.unifg.it</t>
  </si>
  <si>
    <t>erasmus@unifg.it</t>
  </si>
  <si>
    <t>Czechy</t>
  </si>
  <si>
    <t xml:space="preserve">only BIP  </t>
  </si>
  <si>
    <t>Turcja</t>
  </si>
  <si>
    <t>İstanbul</t>
  </si>
  <si>
    <t>İstanbul Atlas Üniversitesi</t>
  </si>
  <si>
    <t>Istanbul Atlas University</t>
  </si>
  <si>
    <t>TR ISTANBU67</t>
  </si>
  <si>
    <t>https://www.atlas.edu.tr/</t>
  </si>
  <si>
    <t>erasmus@atlas.edu.tr</t>
  </si>
  <si>
    <t>Ostim</t>
  </si>
  <si>
    <t>Ostim Teknik Üniversitesi</t>
  </si>
  <si>
    <t>Ostim Technical University</t>
  </si>
  <si>
    <t>TR ANKARA27</t>
  </si>
  <si>
    <t>https://www.ostimteknik.edu.tr/en</t>
  </si>
  <si>
    <t>erasmus@halic.edu.tr </t>
  </si>
  <si>
    <t>kody 413 i 710</t>
  </si>
  <si>
    <t>F  PAU01</t>
  </si>
  <si>
    <t>TR ANKARA06</t>
  </si>
  <si>
    <t>CZ PARDUB01</t>
  </si>
  <si>
    <t>F  NANTES01</t>
  </si>
  <si>
    <t>dr hab. Inż. Magdalena Regel- Rosocka, dr hab. inż. Ewa Stanisz</t>
  </si>
  <si>
    <t>F  EVRY04</t>
  </si>
  <si>
    <t xml:space="preserve"> poprzedni Szent István University, zmiana od 01.01.2021, ISCED 0710 oraz 410</t>
  </si>
  <si>
    <t xml:space="preserve"> only staff</t>
  </si>
  <si>
    <t>only  staff</t>
  </si>
  <si>
    <t>ogólnouczelniana</t>
  </si>
  <si>
    <t>tylko dla pracowników dydaktycznych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</si>
</sst>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u/>
      <sz val="11"/>
      <color indexed="12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9" tint="0.79998168889431442"/>
        <bgColor theme="6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6" tint="0.79998168889431442"/>
      </patternFill>
    </fill>
    <fill>
      <patternFill patternType="solid">
        <fgColor rgb="FFFFCCCC"/>
        <bgColor theme="6" tint="0.79998168889431442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6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theme="6" tint="0.79998168889431442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8" fillId="0" borderId="0"/>
  </cellStyleXfs>
  <cellXfs count="241">
    <xf numFmtId="0" fontId="0" fillId="0" borderId="0" xfId="0"/>
    <xf numFmtId="0" fontId="0" fillId="2" borderId="2" xfId="0" applyFill="1" applyBorder="1"/>
    <xf numFmtId="0" fontId="0" fillId="2" borderId="2" xfId="0" applyFill="1" applyBorder="1" applyAlignment="1">
      <alignment horizontal="left"/>
    </xf>
    <xf numFmtId="14" fontId="0" fillId="2" borderId="2" xfId="0" applyNumberFormat="1" applyFill="1" applyBorder="1" applyAlignment="1">
      <alignment horizontal="left"/>
    </xf>
    <xf numFmtId="0" fontId="0" fillId="3" borderId="2" xfId="0" applyFill="1" applyBorder="1"/>
    <xf numFmtId="14" fontId="0" fillId="3" borderId="2" xfId="0" applyNumberForma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/>
    </xf>
    <xf numFmtId="14" fontId="10" fillId="2" borderId="2" xfId="0" applyNumberFormat="1" applyFont="1" applyFill="1" applyBorder="1" applyAlignment="1">
      <alignment horizontal="left"/>
    </xf>
    <xf numFmtId="0" fontId="0" fillId="4" borderId="0" xfId="0" applyFill="1"/>
    <xf numFmtId="0" fontId="1" fillId="2" borderId="2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left"/>
    </xf>
    <xf numFmtId="0" fontId="10" fillId="2" borderId="2" xfId="0" applyFont="1" applyFill="1" applyBorder="1" applyAlignment="1"/>
    <xf numFmtId="0" fontId="1" fillId="2" borderId="2" xfId="0" applyFont="1" applyFill="1" applyBorder="1" applyAlignment="1"/>
    <xf numFmtId="0" fontId="1" fillId="3" borderId="2" xfId="0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0" fillId="6" borderId="2" xfId="0" applyFill="1" applyBorder="1"/>
    <xf numFmtId="14" fontId="0" fillId="6" borderId="2" xfId="0" applyNumberFormat="1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1" fillId="2" borderId="0" xfId="0" applyFont="1" applyFill="1" applyAlignment="1"/>
    <xf numFmtId="0" fontId="1" fillId="6" borderId="2" xfId="0" applyFont="1" applyFill="1" applyBorder="1" applyAlignment="1"/>
    <xf numFmtId="0" fontId="7" fillId="6" borderId="2" xfId="0" applyFont="1" applyFill="1" applyBorder="1" applyAlignment="1"/>
    <xf numFmtId="14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1" fontId="1" fillId="6" borderId="2" xfId="0" applyNumberFormat="1" applyFont="1" applyFill="1" applyBorder="1" applyAlignment="1">
      <alignment horizontal="left"/>
    </xf>
    <xf numFmtId="0" fontId="0" fillId="7" borderId="2" xfId="0" applyFill="1" applyBorder="1"/>
    <xf numFmtId="14" fontId="0" fillId="7" borderId="2" xfId="0" applyNumberFormat="1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3" borderId="0" xfId="0" applyFill="1"/>
    <xf numFmtId="0" fontId="0" fillId="8" borderId="2" xfId="0" applyFill="1" applyBorder="1"/>
    <xf numFmtId="14" fontId="0" fillId="8" borderId="2" xfId="0" applyNumberFormat="1" applyFill="1" applyBorder="1" applyAlignment="1">
      <alignment horizontal="left"/>
    </xf>
    <xf numFmtId="0" fontId="0" fillId="8" borderId="2" xfId="0" applyFill="1" applyBorder="1" applyAlignment="1">
      <alignment horizontal="left"/>
    </xf>
    <xf numFmtId="0" fontId="0" fillId="8" borderId="0" xfId="0" applyFill="1"/>
    <xf numFmtId="0" fontId="0" fillId="9" borderId="2" xfId="0" applyFill="1" applyBorder="1"/>
    <xf numFmtId="14" fontId="0" fillId="9" borderId="2" xfId="0" applyNumberFormat="1" applyFill="1" applyBorder="1" applyAlignment="1">
      <alignment horizontal="left"/>
    </xf>
    <xf numFmtId="0" fontId="0" fillId="9" borderId="2" xfId="0" applyFill="1" applyBorder="1" applyAlignment="1">
      <alignment horizontal="left"/>
    </xf>
    <xf numFmtId="0" fontId="0" fillId="10" borderId="2" xfId="0" applyFill="1" applyBorder="1"/>
    <xf numFmtId="14" fontId="0" fillId="10" borderId="2" xfId="0" applyNumberFormat="1" applyFill="1" applyBorder="1" applyAlignment="1">
      <alignment horizontal="left"/>
    </xf>
    <xf numFmtId="0" fontId="0" fillId="10" borderId="2" xfId="0" applyFill="1" applyBorder="1" applyAlignment="1">
      <alignment horizontal="left"/>
    </xf>
    <xf numFmtId="0" fontId="0" fillId="11" borderId="0" xfId="0" applyFill="1"/>
    <xf numFmtId="0" fontId="0" fillId="11" borderId="2" xfId="0" applyFill="1" applyBorder="1"/>
    <xf numFmtId="14" fontId="0" fillId="11" borderId="2" xfId="0" applyNumberFormat="1" applyFill="1" applyBorder="1" applyAlignment="1">
      <alignment horizontal="left"/>
    </xf>
    <xf numFmtId="0" fontId="0" fillId="11" borderId="2" xfId="0" applyFill="1" applyBorder="1" applyAlignment="1">
      <alignment horizontal="left"/>
    </xf>
    <xf numFmtId="0" fontId="0" fillId="7" borderId="2" xfId="1" applyFont="1" applyFill="1" applyBorder="1" applyAlignment="1"/>
    <xf numFmtId="0" fontId="1" fillId="7" borderId="2" xfId="0" applyFont="1" applyFill="1" applyBorder="1" applyAlignment="1"/>
    <xf numFmtId="49" fontId="1" fillId="7" borderId="2" xfId="0" applyNumberFormat="1" applyFont="1" applyFill="1" applyBorder="1" applyAlignment="1"/>
    <xf numFmtId="14" fontId="1" fillId="7" borderId="2" xfId="0" applyNumberFormat="1" applyFont="1" applyFill="1" applyBorder="1" applyAlignment="1">
      <alignment horizontal="left"/>
    </xf>
    <xf numFmtId="0" fontId="1" fillId="7" borderId="2" xfId="0" quotePrefix="1" applyFont="1" applyFill="1" applyBorder="1" applyAlignment="1"/>
    <xf numFmtId="1" fontId="1" fillId="7" borderId="2" xfId="0" applyNumberFormat="1" applyFont="1" applyFill="1" applyBorder="1" applyAlignment="1">
      <alignment horizontal="left"/>
    </xf>
    <xf numFmtId="0" fontId="1" fillId="3" borderId="0" xfId="0" applyFont="1" applyFill="1" applyAlignment="1"/>
    <xf numFmtId="0" fontId="10" fillId="3" borderId="2" xfId="0" applyFont="1" applyFill="1" applyBorder="1" applyAlignment="1"/>
    <xf numFmtId="49" fontId="10" fillId="3" borderId="2" xfId="0" applyNumberFormat="1" applyFont="1" applyFill="1" applyBorder="1" applyAlignment="1">
      <alignment horizontal="left"/>
    </xf>
    <xf numFmtId="14" fontId="10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0" fillId="7" borderId="2" xfId="0" applyFont="1" applyFill="1" applyBorder="1" applyAlignment="1"/>
    <xf numFmtId="49" fontId="10" fillId="7" borderId="2" xfId="0" applyNumberFormat="1" applyFont="1" applyFill="1" applyBorder="1" applyAlignment="1">
      <alignment horizontal="left"/>
    </xf>
    <xf numFmtId="14" fontId="10" fillId="7" borderId="2" xfId="0" applyNumberFormat="1" applyFont="1" applyFill="1" applyBorder="1" applyAlignment="1">
      <alignment horizontal="left"/>
    </xf>
    <xf numFmtId="1" fontId="10" fillId="7" borderId="2" xfId="0" applyNumberFormat="1" applyFont="1" applyFill="1" applyBorder="1" applyAlignment="1">
      <alignment horizontal="left"/>
    </xf>
    <xf numFmtId="0" fontId="10" fillId="7" borderId="2" xfId="1" applyNumberFormat="1" applyFont="1" applyFill="1" applyBorder="1" applyAlignment="1"/>
    <xf numFmtId="14" fontId="1" fillId="3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14" fontId="1" fillId="7" borderId="2" xfId="0" applyNumberFormat="1" applyFont="1" applyFill="1" applyBorder="1" applyAlignment="1">
      <alignment horizontal="left"/>
    </xf>
    <xf numFmtId="0" fontId="10" fillId="9" borderId="2" xfId="0" applyFont="1" applyFill="1" applyBorder="1" applyAlignment="1"/>
    <xf numFmtId="49" fontId="10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/>
    <xf numFmtId="14" fontId="10" fillId="9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/>
    <xf numFmtId="1" fontId="10" fillId="9" borderId="2" xfId="0" applyNumberFormat="1" applyFont="1" applyFill="1" applyBorder="1" applyAlignment="1">
      <alignment horizontal="left"/>
    </xf>
    <xf numFmtId="0" fontId="10" fillId="9" borderId="2" xfId="1" applyNumberFormat="1" applyFont="1" applyFill="1" applyBorder="1" applyAlignment="1"/>
    <xf numFmtId="0" fontId="1" fillId="8" borderId="0" xfId="0" applyFont="1" applyFill="1" applyAlignment="1"/>
    <xf numFmtId="0" fontId="14" fillId="9" borderId="2" xfId="1" applyNumberFormat="1" applyFont="1" applyFill="1" applyBorder="1" applyAlignment="1">
      <alignment horizontal="left" vertical="center"/>
    </xf>
    <xf numFmtId="0" fontId="14" fillId="8" borderId="2" xfId="1" applyFont="1" applyFill="1" applyBorder="1" applyAlignment="1"/>
    <xf numFmtId="0" fontId="1" fillId="9" borderId="2" xfId="0" applyFont="1" applyFill="1" applyBorder="1" applyAlignment="1">
      <alignment horizontal="left"/>
    </xf>
    <xf numFmtId="14" fontId="1" fillId="9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left"/>
    </xf>
    <xf numFmtId="14" fontId="1" fillId="8" borderId="2" xfId="0" applyNumberFormat="1" applyFont="1" applyFill="1" applyBorder="1" applyAlignment="1">
      <alignment horizontal="left"/>
    </xf>
    <xf numFmtId="0" fontId="0" fillId="12" borderId="2" xfId="0" applyFill="1" applyBorder="1"/>
    <xf numFmtId="14" fontId="0" fillId="12" borderId="2" xfId="0" applyNumberFormat="1" applyFill="1" applyBorder="1" applyAlignment="1">
      <alignment horizontal="left"/>
    </xf>
    <xf numFmtId="0" fontId="0" fillId="12" borderId="2" xfId="0" applyFill="1" applyBorder="1" applyAlignment="1">
      <alignment horizontal="left"/>
    </xf>
    <xf numFmtId="0" fontId="0" fillId="12" borderId="0" xfId="0" applyFill="1"/>
    <xf numFmtId="0" fontId="0" fillId="13" borderId="2" xfId="0" applyFill="1" applyBorder="1"/>
    <xf numFmtId="14" fontId="0" fillId="13" borderId="2" xfId="0" applyNumberForma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6" fillId="12" borderId="2" xfId="0" applyFont="1" applyFill="1" applyBorder="1"/>
    <xf numFmtId="0" fontId="7" fillId="13" borderId="2" xfId="0" applyFont="1" applyFill="1" applyBorder="1"/>
    <xf numFmtId="49" fontId="5" fillId="13" borderId="2" xfId="2" applyNumberFormat="1" applyFont="1" applyFill="1" applyBorder="1" applyAlignment="1">
      <alignment horizontal="left" vertical="center"/>
    </xf>
    <xf numFmtId="0" fontId="9" fillId="12" borderId="2" xfId="1" applyFont="1" applyFill="1" applyBorder="1" applyAlignment="1"/>
    <xf numFmtId="0" fontId="0" fillId="12" borderId="2" xfId="1" applyFont="1" applyFill="1" applyBorder="1" applyAlignment="1"/>
    <xf numFmtId="0" fontId="1" fillId="12" borderId="2" xfId="0" applyFont="1" applyFill="1" applyBorder="1" applyAlignment="1"/>
    <xf numFmtId="14" fontId="1" fillId="12" borderId="2" xfId="0" applyNumberFormat="1" applyFont="1" applyFill="1" applyBorder="1" applyAlignment="1">
      <alignment horizontal="left"/>
    </xf>
    <xf numFmtId="0" fontId="1" fillId="12" borderId="2" xfId="0" applyFont="1" applyFill="1" applyBorder="1" applyAlignment="1">
      <alignment horizontal="left"/>
    </xf>
    <xf numFmtId="0" fontId="1" fillId="12" borderId="0" xfId="0" applyFont="1" applyFill="1" applyAlignment="1"/>
    <xf numFmtId="0" fontId="1" fillId="12" borderId="2" xfId="0" applyFont="1" applyFill="1" applyBorder="1" applyAlignment="1">
      <alignment horizontal="left" vertical="center"/>
    </xf>
    <xf numFmtId="0" fontId="1" fillId="12" borderId="2" xfId="0" quotePrefix="1" applyFont="1" applyFill="1" applyBorder="1" applyAlignment="1"/>
    <xf numFmtId="1" fontId="1" fillId="12" borderId="2" xfId="0" applyNumberFormat="1" applyFont="1" applyFill="1" applyBorder="1" applyAlignment="1">
      <alignment horizontal="left"/>
    </xf>
    <xf numFmtId="0" fontId="10" fillId="12" borderId="2" xfId="0" applyFont="1" applyFill="1" applyBorder="1" applyAlignment="1"/>
    <xf numFmtId="49" fontId="10" fillId="12" borderId="2" xfId="0" applyNumberFormat="1" applyFont="1" applyFill="1" applyBorder="1" applyAlignment="1">
      <alignment horizontal="left"/>
    </xf>
    <xf numFmtId="14" fontId="10" fillId="12" borderId="2" xfId="0" applyNumberFormat="1" applyFont="1" applyFill="1" applyBorder="1" applyAlignment="1">
      <alignment horizontal="left"/>
    </xf>
    <xf numFmtId="0" fontId="10" fillId="13" borderId="2" xfId="0" applyFont="1" applyFill="1" applyBorder="1" applyAlignment="1"/>
    <xf numFmtId="49" fontId="10" fillId="13" borderId="2" xfId="0" applyNumberFormat="1" applyFont="1" applyFill="1" applyBorder="1" applyAlignment="1">
      <alignment horizontal="left"/>
    </xf>
    <xf numFmtId="0" fontId="1" fillId="13" borderId="2" xfId="0" applyFont="1" applyFill="1" applyBorder="1" applyAlignment="1"/>
    <xf numFmtId="14" fontId="10" fillId="13" borderId="2" xfId="0" applyNumberFormat="1" applyFont="1" applyFill="1" applyBorder="1" applyAlignment="1">
      <alignment horizontal="left"/>
    </xf>
    <xf numFmtId="1" fontId="10" fillId="13" borderId="2" xfId="0" applyNumberFormat="1" applyFont="1" applyFill="1" applyBorder="1" applyAlignment="1">
      <alignment horizontal="left"/>
    </xf>
    <xf numFmtId="0" fontId="10" fillId="13" borderId="2" xfId="1" applyNumberFormat="1" applyFont="1" applyFill="1" applyBorder="1" applyAlignment="1"/>
    <xf numFmtId="0" fontId="14" fillId="13" borderId="2" xfId="1" applyNumberFormat="1" applyFont="1" applyFill="1" applyBorder="1" applyAlignment="1">
      <alignment horizontal="left" vertical="center"/>
    </xf>
    <xf numFmtId="1" fontId="10" fillId="12" borderId="2" xfId="0" applyNumberFormat="1" applyFont="1" applyFill="1" applyBorder="1" applyAlignment="1">
      <alignment horizontal="left"/>
    </xf>
    <xf numFmtId="0" fontId="10" fillId="12" borderId="2" xfId="1" applyNumberFormat="1" applyFont="1" applyFill="1" applyBorder="1" applyAlignment="1"/>
    <xf numFmtId="0" fontId="14" fillId="12" borderId="2" xfId="1" applyNumberFormat="1" applyFont="1" applyFill="1" applyBorder="1" applyAlignment="1">
      <alignment horizontal="left" vertical="center"/>
    </xf>
    <xf numFmtId="0" fontId="14" fillId="13" borderId="2" xfId="1" applyNumberFormat="1" applyFont="1" applyFill="1" applyBorder="1" applyAlignment="1"/>
    <xf numFmtId="0" fontId="1" fillId="4" borderId="0" xfId="0" applyFont="1" applyFill="1" applyAlignment="1"/>
    <xf numFmtId="0" fontId="0" fillId="14" borderId="0" xfId="0" applyFill="1"/>
    <xf numFmtId="0" fontId="1" fillId="14" borderId="0" xfId="0" applyFont="1" applyFill="1" applyAlignment="1"/>
    <xf numFmtId="0" fontId="0" fillId="16" borderId="2" xfId="0" applyFill="1" applyBorder="1"/>
    <xf numFmtId="14" fontId="0" fillId="16" borderId="2" xfId="0" applyNumberFormat="1" applyFill="1" applyBorder="1" applyAlignment="1">
      <alignment horizontal="left"/>
    </xf>
    <xf numFmtId="0" fontId="0" fillId="16" borderId="2" xfId="0" applyFill="1" applyBorder="1" applyAlignment="1">
      <alignment horizontal="left"/>
    </xf>
    <xf numFmtId="0" fontId="0" fillId="16" borderId="0" xfId="0" applyFill="1"/>
    <xf numFmtId="0" fontId="0" fillId="17" borderId="2" xfId="0" applyFill="1" applyBorder="1"/>
    <xf numFmtId="14" fontId="0" fillId="17" borderId="2" xfId="0" applyNumberFormat="1" applyFill="1" applyBorder="1" applyAlignment="1">
      <alignment horizontal="left"/>
    </xf>
    <xf numFmtId="0" fontId="0" fillId="17" borderId="2" xfId="0" applyFill="1" applyBorder="1" applyAlignment="1">
      <alignment horizontal="left"/>
    </xf>
    <xf numFmtId="0" fontId="0" fillId="17" borderId="2" xfId="1" applyFont="1" applyFill="1" applyBorder="1" applyAlignment="1"/>
    <xf numFmtId="0" fontId="7" fillId="16" borderId="2" xfId="0" applyFont="1" applyFill="1" applyBorder="1"/>
    <xf numFmtId="0" fontId="1" fillId="16" borderId="2" xfId="0" applyFont="1" applyFill="1" applyBorder="1" applyAlignment="1"/>
    <xf numFmtId="49" fontId="1" fillId="16" borderId="2" xfId="0" applyNumberFormat="1" applyFont="1" applyFill="1" applyBorder="1" applyAlignment="1"/>
    <xf numFmtId="14" fontId="1" fillId="16" borderId="2" xfId="0" applyNumberFormat="1" applyFont="1" applyFill="1" applyBorder="1" applyAlignment="1">
      <alignment horizontal="left"/>
    </xf>
    <xf numFmtId="0" fontId="1" fillId="16" borderId="2" xfId="0" quotePrefix="1" applyFont="1" applyFill="1" applyBorder="1" applyAlignment="1"/>
    <xf numFmtId="1" fontId="1" fillId="16" borderId="2" xfId="0" applyNumberFormat="1" applyFont="1" applyFill="1" applyBorder="1" applyAlignment="1">
      <alignment horizontal="left"/>
    </xf>
    <xf numFmtId="0" fontId="1" fillId="16" borderId="0" xfId="0" applyFont="1" applyFill="1" applyAlignment="1"/>
    <xf numFmtId="0" fontId="10" fillId="16" borderId="2" xfId="0" applyFont="1" applyFill="1" applyBorder="1" applyAlignment="1"/>
    <xf numFmtId="49" fontId="10" fillId="16" borderId="2" xfId="0" applyNumberFormat="1" applyFont="1" applyFill="1" applyBorder="1" applyAlignment="1">
      <alignment horizontal="left"/>
    </xf>
    <xf numFmtId="14" fontId="10" fillId="16" borderId="2" xfId="0" applyNumberFormat="1" applyFont="1" applyFill="1" applyBorder="1" applyAlignment="1">
      <alignment horizontal="left"/>
    </xf>
    <xf numFmtId="1" fontId="10" fillId="16" borderId="2" xfId="0" applyNumberFormat="1" applyFont="1" applyFill="1" applyBorder="1" applyAlignment="1">
      <alignment horizontal="left"/>
    </xf>
    <xf numFmtId="0" fontId="10" fillId="16" borderId="2" xfId="1" applyNumberFormat="1" applyFont="1" applyFill="1" applyBorder="1" applyAlignment="1"/>
    <xf numFmtId="0" fontId="14" fillId="16" borderId="2" xfId="1" applyNumberFormat="1" applyFont="1" applyFill="1" applyBorder="1" applyAlignment="1">
      <alignment horizontal="left" vertical="center"/>
    </xf>
    <xf numFmtId="0" fontId="14" fillId="16" borderId="2" xfId="1" applyNumberFormat="1" applyFont="1" applyFill="1" applyBorder="1" applyAlignment="1"/>
    <xf numFmtId="0" fontId="10" fillId="17" borderId="2" xfId="0" applyFont="1" applyFill="1" applyBorder="1" applyAlignment="1"/>
    <xf numFmtId="0" fontId="1" fillId="17" borderId="2" xfId="0" applyFont="1" applyFill="1" applyBorder="1" applyAlignment="1"/>
    <xf numFmtId="49" fontId="10" fillId="17" borderId="2" xfId="0" applyNumberFormat="1" applyFont="1" applyFill="1" applyBorder="1" applyAlignment="1">
      <alignment horizontal="left"/>
    </xf>
    <xf numFmtId="14" fontId="10" fillId="17" borderId="2" xfId="0" applyNumberFormat="1" applyFont="1" applyFill="1" applyBorder="1" applyAlignment="1">
      <alignment horizontal="left"/>
    </xf>
    <xf numFmtId="1" fontId="10" fillId="17" borderId="2" xfId="0" applyNumberFormat="1" applyFont="1" applyFill="1" applyBorder="1" applyAlignment="1">
      <alignment horizontal="left"/>
    </xf>
    <xf numFmtId="0" fontId="14" fillId="17" borderId="2" xfId="1" applyNumberFormat="1" applyFont="1" applyFill="1" applyBorder="1" applyAlignment="1"/>
    <xf numFmtId="0" fontId="14" fillId="17" borderId="2" xfId="1" applyNumberFormat="1" applyFont="1" applyFill="1" applyBorder="1" applyAlignment="1">
      <alignment horizontal="left" vertical="center"/>
    </xf>
    <xf numFmtId="0" fontId="1" fillId="17" borderId="2" xfId="0" applyFont="1" applyFill="1" applyBorder="1" applyAlignment="1">
      <alignment horizontal="left"/>
    </xf>
    <xf numFmtId="0" fontId="1" fillId="16" borderId="2" xfId="0" applyFont="1" applyFill="1" applyBorder="1" applyAlignment="1">
      <alignment horizontal="left"/>
    </xf>
    <xf numFmtId="14" fontId="1" fillId="17" borderId="2" xfId="0" applyNumberFormat="1" applyFont="1" applyFill="1" applyBorder="1" applyAlignment="1">
      <alignment horizontal="left"/>
    </xf>
    <xf numFmtId="0" fontId="0" fillId="18" borderId="0" xfId="0" applyFill="1"/>
    <xf numFmtId="0" fontId="1" fillId="18" borderId="0" xfId="0" applyFont="1" applyFill="1" applyAlignment="1"/>
    <xf numFmtId="0" fontId="2" fillId="11" borderId="2" xfId="0" applyFont="1" applyFill="1" applyBorder="1" applyAlignment="1">
      <alignment horizontal="left"/>
    </xf>
    <xf numFmtId="0" fontId="10" fillId="11" borderId="2" xfId="0" applyFont="1" applyFill="1" applyBorder="1" applyAlignment="1"/>
    <xf numFmtId="49" fontId="10" fillId="11" borderId="2" xfId="0" applyNumberFormat="1" applyFont="1" applyFill="1" applyBorder="1" applyAlignment="1">
      <alignment horizontal="left"/>
    </xf>
    <xf numFmtId="0" fontId="1" fillId="11" borderId="2" xfId="0" applyFont="1" applyFill="1" applyBorder="1" applyAlignment="1"/>
    <xf numFmtId="14" fontId="10" fillId="11" borderId="2" xfId="0" applyNumberFormat="1" applyFont="1" applyFill="1" applyBorder="1" applyAlignment="1">
      <alignment horizontal="left"/>
    </xf>
    <xf numFmtId="0" fontId="1" fillId="11" borderId="2" xfId="0" applyFont="1" applyFill="1" applyBorder="1" applyAlignment="1">
      <alignment horizontal="left"/>
    </xf>
    <xf numFmtId="0" fontId="1" fillId="11" borderId="0" xfId="0" applyFont="1" applyFill="1" applyAlignment="1"/>
    <xf numFmtId="1" fontId="10" fillId="11" borderId="2" xfId="0" applyNumberFormat="1" applyFont="1" applyFill="1" applyBorder="1" applyAlignment="1">
      <alignment horizontal="left"/>
    </xf>
    <xf numFmtId="0" fontId="10" fillId="11" borderId="2" xfId="1" applyNumberFormat="1" applyFont="1" applyFill="1" applyBorder="1" applyAlignment="1"/>
    <xf numFmtId="0" fontId="14" fillId="11" borderId="2" xfId="1" applyFont="1" applyFill="1" applyBorder="1" applyAlignment="1"/>
    <xf numFmtId="0" fontId="14" fillId="11" borderId="2" xfId="1" applyNumberFormat="1" applyFont="1" applyFill="1" applyBorder="1" applyAlignment="1">
      <alignment horizontal="left" vertical="center"/>
    </xf>
    <xf numFmtId="0" fontId="10" fillId="10" borderId="2" xfId="0" applyFont="1" applyFill="1" applyBorder="1" applyAlignment="1"/>
    <xf numFmtId="0" fontId="1" fillId="10" borderId="2" xfId="0" applyFont="1" applyFill="1" applyBorder="1" applyAlignment="1"/>
    <xf numFmtId="49" fontId="10" fillId="10" borderId="2" xfId="0" applyNumberFormat="1" applyFont="1" applyFill="1" applyBorder="1" applyAlignment="1">
      <alignment horizontal="left"/>
    </xf>
    <xf numFmtId="14" fontId="10" fillId="10" borderId="2" xfId="0" applyNumberFormat="1" applyFont="1" applyFill="1" applyBorder="1" applyAlignment="1">
      <alignment horizontal="left"/>
    </xf>
    <xf numFmtId="1" fontId="10" fillId="10" borderId="2" xfId="0" applyNumberFormat="1" applyFont="1" applyFill="1" applyBorder="1" applyAlignment="1">
      <alignment horizontal="left"/>
    </xf>
    <xf numFmtId="0" fontId="14" fillId="10" borderId="2" xfId="1" applyNumberFormat="1" applyFont="1" applyFill="1" applyBorder="1" applyAlignment="1"/>
    <xf numFmtId="0" fontId="7" fillId="11" borderId="2" xfId="0" applyFont="1" applyFill="1" applyBorder="1" applyAlignment="1">
      <alignment horizontal="left" vertical="center"/>
    </xf>
    <xf numFmtId="14" fontId="1" fillId="11" borderId="2" xfId="0" applyNumberFormat="1" applyFont="1" applyFill="1" applyBorder="1" applyAlignment="1">
      <alignment horizontal="left"/>
    </xf>
    <xf numFmtId="0" fontId="1" fillId="10" borderId="2" xfId="0" applyFont="1" applyFill="1" applyBorder="1" applyAlignment="1">
      <alignment horizontal="left"/>
    </xf>
    <xf numFmtId="14" fontId="1" fillId="10" borderId="2" xfId="0" applyNumberFormat="1" applyFont="1" applyFill="1" applyBorder="1" applyAlignment="1">
      <alignment horizontal="left"/>
    </xf>
    <xf numFmtId="0" fontId="0" fillId="4" borderId="2" xfId="0" applyFont="1" applyFill="1" applyBorder="1"/>
    <xf numFmtId="14" fontId="0" fillId="4" borderId="2" xfId="0" applyNumberFormat="1" applyFont="1" applyFill="1" applyBorder="1" applyAlignment="1">
      <alignment horizontal="left"/>
    </xf>
    <xf numFmtId="0" fontId="0" fillId="4" borderId="2" xfId="0" applyFont="1" applyFill="1" applyBorder="1" applyAlignment="1">
      <alignment horizontal="left"/>
    </xf>
    <xf numFmtId="0" fontId="0" fillId="5" borderId="2" xfId="0" applyFont="1" applyFill="1" applyBorder="1"/>
    <xf numFmtId="14" fontId="0" fillId="5" borderId="2" xfId="0" applyNumberFormat="1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0" fontId="11" fillId="5" borderId="2" xfId="0" applyFont="1" applyFill="1" applyBorder="1"/>
    <xf numFmtId="0" fontId="0" fillId="4" borderId="2" xfId="0" applyFont="1" applyFill="1" applyBorder="1" applyAlignment="1">
      <alignment wrapText="1"/>
    </xf>
    <xf numFmtId="0" fontId="0" fillId="4" borderId="2" xfId="0" applyFont="1" applyFill="1" applyBorder="1" applyAlignment="1"/>
    <xf numFmtId="0" fontId="0" fillId="5" borderId="2" xfId="0" applyFont="1" applyFill="1" applyBorder="1" applyAlignment="1"/>
    <xf numFmtId="49" fontId="0" fillId="5" borderId="2" xfId="0" applyNumberFormat="1" applyFont="1" applyFill="1" applyBorder="1" applyAlignment="1"/>
    <xf numFmtId="0" fontId="0" fillId="5" borderId="2" xfId="0" quotePrefix="1" applyFont="1" applyFill="1" applyBorder="1" applyAlignment="1"/>
    <xf numFmtId="1" fontId="0" fillId="5" borderId="2" xfId="0" applyNumberFormat="1" applyFont="1" applyFill="1" applyBorder="1" applyAlignment="1">
      <alignment horizontal="left"/>
    </xf>
    <xf numFmtId="49" fontId="0" fillId="5" borderId="2" xfId="0" applyNumberFormat="1" applyFont="1" applyFill="1" applyBorder="1" applyAlignment="1">
      <alignment horizontal="left"/>
    </xf>
    <xf numFmtId="0" fontId="0" fillId="5" borderId="2" xfId="1" applyNumberFormat="1" applyFont="1" applyFill="1" applyBorder="1" applyAlignment="1"/>
    <xf numFmtId="49" fontId="0" fillId="4" borderId="2" xfId="0" applyNumberFormat="1" applyFont="1" applyFill="1" applyBorder="1" applyAlignment="1">
      <alignment horizontal="left"/>
    </xf>
    <xf numFmtId="1" fontId="0" fillId="4" borderId="2" xfId="0" applyNumberFormat="1" applyFont="1" applyFill="1" applyBorder="1" applyAlignment="1">
      <alignment horizontal="left"/>
    </xf>
    <xf numFmtId="0" fontId="0" fillId="4" borderId="2" xfId="1" applyNumberFormat="1" applyFont="1" applyFill="1" applyBorder="1" applyAlignment="1"/>
    <xf numFmtId="0" fontId="0" fillId="4" borderId="2" xfId="1" applyFont="1" applyFill="1" applyBorder="1" applyAlignment="1"/>
    <xf numFmtId="14" fontId="0" fillId="5" borderId="2" xfId="0" applyNumberFormat="1" applyFont="1" applyFill="1" applyBorder="1" applyAlignment="1">
      <alignment horizontal="left"/>
    </xf>
    <xf numFmtId="14" fontId="0" fillId="4" borderId="2" xfId="0" applyNumberFormat="1" applyFont="1" applyFill="1" applyBorder="1" applyAlignment="1">
      <alignment horizontal="left"/>
    </xf>
    <xf numFmtId="0" fontId="15" fillId="4" borderId="2" xfId="1" applyFont="1" applyFill="1" applyBorder="1" applyAlignment="1">
      <alignment horizontal="left" vertical="center"/>
    </xf>
    <xf numFmtId="0" fontId="15" fillId="5" borderId="2" xfId="1" applyNumberFormat="1" applyFont="1" applyFill="1" applyBorder="1" applyAlignment="1">
      <alignment horizontal="left" vertical="center"/>
    </xf>
    <xf numFmtId="0" fontId="0" fillId="5" borderId="3" xfId="0" applyFont="1" applyFill="1" applyBorder="1"/>
    <xf numFmtId="0" fontId="0" fillId="14" borderId="2" xfId="0" applyFont="1" applyFill="1" applyBorder="1"/>
    <xf numFmtId="14" fontId="0" fillId="14" borderId="2" xfId="0" applyNumberFormat="1" applyFont="1" applyFill="1" applyBorder="1" applyAlignment="1">
      <alignment horizontal="left"/>
    </xf>
    <xf numFmtId="0" fontId="0" fillId="14" borderId="2" xfId="0" applyFont="1" applyFill="1" applyBorder="1" applyAlignment="1">
      <alignment horizontal="left"/>
    </xf>
    <xf numFmtId="0" fontId="0" fillId="15" borderId="2" xfId="0" applyFont="1" applyFill="1" applyBorder="1"/>
    <xf numFmtId="14" fontId="0" fillId="15" borderId="2" xfId="0" applyNumberFormat="1" applyFont="1" applyFill="1" applyBorder="1" applyAlignment="1">
      <alignment horizontal="left"/>
    </xf>
    <xf numFmtId="0" fontId="0" fillId="15" borderId="2" xfId="0" applyFont="1" applyFill="1" applyBorder="1" applyAlignment="1">
      <alignment horizontal="left"/>
    </xf>
    <xf numFmtId="0" fontId="0" fillId="14" borderId="2" xfId="0" applyFont="1" applyFill="1" applyBorder="1" applyAlignment="1"/>
    <xf numFmtId="49" fontId="0" fillId="14" borderId="2" xfId="0" applyNumberFormat="1" applyFont="1" applyFill="1" applyBorder="1" applyAlignment="1"/>
    <xf numFmtId="1" fontId="0" fillId="14" borderId="2" xfId="0" applyNumberFormat="1" applyFont="1" applyFill="1" applyBorder="1" applyAlignment="1">
      <alignment horizontal="left"/>
    </xf>
    <xf numFmtId="0" fontId="0" fillId="14" borderId="2" xfId="0" applyFont="1" applyFill="1" applyBorder="1" applyAlignment="1">
      <alignment horizontal="left" vertical="center"/>
    </xf>
    <xf numFmtId="0" fontId="0" fillId="14" borderId="2" xfId="1" applyFont="1" applyFill="1" applyBorder="1" applyAlignment="1"/>
    <xf numFmtId="49" fontId="0" fillId="14" borderId="2" xfId="0" applyNumberFormat="1" applyFont="1" applyFill="1" applyBorder="1" applyAlignment="1">
      <alignment horizontal="left"/>
    </xf>
    <xf numFmtId="0" fontId="0" fillId="14" borderId="2" xfId="1" applyNumberFormat="1" applyFont="1" applyFill="1" applyBorder="1" applyAlignment="1"/>
    <xf numFmtId="14" fontId="0" fillId="14" borderId="2" xfId="0" applyNumberFormat="1" applyFont="1" applyFill="1" applyBorder="1" applyAlignment="1">
      <alignment horizontal="left"/>
    </xf>
    <xf numFmtId="0" fontId="0" fillId="15" borderId="2" xfId="0" applyFont="1" applyFill="1" applyBorder="1" applyAlignment="1"/>
    <xf numFmtId="49" fontId="0" fillId="15" borderId="2" xfId="0" applyNumberFormat="1" applyFont="1" applyFill="1" applyBorder="1" applyAlignment="1">
      <alignment horizontal="left"/>
    </xf>
    <xf numFmtId="1" fontId="0" fillId="15" borderId="2" xfId="0" applyNumberFormat="1" applyFont="1" applyFill="1" applyBorder="1" applyAlignment="1">
      <alignment horizontal="left"/>
    </xf>
    <xf numFmtId="0" fontId="0" fillId="15" borderId="2" xfId="1" applyNumberFormat="1" applyFont="1" applyFill="1" applyBorder="1" applyAlignment="1"/>
    <xf numFmtId="0" fontId="15" fillId="15" borderId="2" xfId="1" applyNumberFormat="1" applyFont="1" applyFill="1" applyBorder="1" applyAlignment="1">
      <alignment horizontal="left" vertical="center"/>
    </xf>
    <xf numFmtId="0" fontId="0" fillId="18" borderId="2" xfId="0" applyFont="1" applyFill="1" applyBorder="1"/>
    <xf numFmtId="14" fontId="0" fillId="18" borderId="2" xfId="0" applyNumberFormat="1" applyFont="1" applyFill="1" applyBorder="1" applyAlignment="1">
      <alignment horizontal="left"/>
    </xf>
    <xf numFmtId="0" fontId="0" fillId="18" borderId="2" xfId="0" applyFont="1" applyFill="1" applyBorder="1" applyAlignment="1">
      <alignment horizontal="left"/>
    </xf>
    <xf numFmtId="0" fontId="0" fillId="18" borderId="0" xfId="0" applyFont="1" applyFill="1"/>
    <xf numFmtId="0" fontId="0" fillId="19" borderId="2" xfId="0" applyFont="1" applyFill="1" applyBorder="1"/>
    <xf numFmtId="14" fontId="0" fillId="19" borderId="2" xfId="0" applyNumberFormat="1" applyFont="1" applyFill="1" applyBorder="1" applyAlignment="1">
      <alignment horizontal="left"/>
    </xf>
    <xf numFmtId="0" fontId="0" fillId="19" borderId="2" xfId="0" applyFont="1" applyFill="1" applyBorder="1" applyAlignment="1">
      <alignment horizontal="left"/>
    </xf>
    <xf numFmtId="0" fontId="0" fillId="18" borderId="2" xfId="0" applyFont="1" applyFill="1" applyBorder="1" applyAlignment="1"/>
    <xf numFmtId="49" fontId="0" fillId="18" borderId="2" xfId="0" applyNumberFormat="1" applyFont="1" applyFill="1" applyBorder="1" applyAlignment="1">
      <alignment horizontal="left"/>
    </xf>
    <xf numFmtId="0" fontId="0" fillId="18" borderId="0" xfId="0" applyFont="1" applyFill="1" applyAlignment="1"/>
    <xf numFmtId="0" fontId="0" fillId="19" borderId="2" xfId="0" applyFont="1" applyFill="1" applyBorder="1" applyAlignment="1"/>
    <xf numFmtId="49" fontId="0" fillId="19" borderId="2" xfId="0" applyNumberFormat="1" applyFont="1" applyFill="1" applyBorder="1" applyAlignment="1">
      <alignment horizontal="left"/>
    </xf>
    <xf numFmtId="1" fontId="0" fillId="19" borderId="2" xfId="0" applyNumberFormat="1" applyFont="1" applyFill="1" applyBorder="1" applyAlignment="1">
      <alignment horizontal="left"/>
    </xf>
    <xf numFmtId="0" fontId="0" fillId="19" borderId="2" xfId="1" applyNumberFormat="1" applyFont="1" applyFill="1" applyBorder="1" applyAlignment="1"/>
    <xf numFmtId="1" fontId="0" fillId="18" borderId="2" xfId="0" applyNumberFormat="1" applyFont="1" applyFill="1" applyBorder="1" applyAlignment="1">
      <alignment horizontal="left"/>
    </xf>
    <xf numFmtId="0" fontId="0" fillId="18" borderId="2" xfId="1" applyNumberFormat="1" applyFont="1" applyFill="1" applyBorder="1" applyAlignment="1"/>
    <xf numFmtId="0" fontId="15" fillId="18" borderId="2" xfId="1" applyFont="1" applyFill="1" applyBorder="1" applyAlignment="1">
      <alignment horizontal="left" vertical="center"/>
    </xf>
    <xf numFmtId="0" fontId="15" fillId="18" borderId="2" xfId="1" applyNumberFormat="1" applyFont="1" applyFill="1" applyBorder="1" applyAlignment="1"/>
    <xf numFmtId="49" fontId="0" fillId="19" borderId="2" xfId="0" applyNumberFormat="1" applyFont="1" applyFill="1" applyBorder="1" applyAlignment="1"/>
    <xf numFmtId="0" fontId="0" fillId="19" borderId="2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/>
    </xf>
    <xf numFmtId="0" fontId="1" fillId="2" borderId="2" xfId="1" applyNumberFormat="1" applyFont="1" applyFill="1" applyBorder="1" applyAlignment="1"/>
    <xf numFmtId="0" fontId="9" fillId="2" borderId="2" xfId="1" applyNumberFormat="1" applyFont="1" applyFill="1" applyBorder="1" applyAlignment="1">
      <alignment horizontal="left" vertical="center"/>
    </xf>
    <xf numFmtId="0" fontId="9" fillId="2" borderId="2" xfId="1" applyNumberFormat="1" applyFont="1" applyFill="1" applyBorder="1" applyAlignment="1"/>
  </cellXfs>
  <cellStyles count="3">
    <cellStyle name="Hiperłącze" xfId="1" builtinId="8"/>
    <cellStyle name="Normalny" xfId="0" builtinId="0"/>
    <cellStyle name="Normalny_Arkusz1" xfId="2" xr:uid="{26AF0E24-7251-46E1-A68D-07FA3FB6BE1F}"/>
  </cellStyles>
  <dxfs count="1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CCCC"/>
      <color rgb="FFCCFFCC"/>
      <color rgb="FF99FFCC"/>
      <color rgb="FFCCCCFF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_ERASMUS+\!UMOWY%20ERASMUS+\!UMOWY_ERASMUS+-%20stan%20bie&#380;&#261;cy\!LISTA%20UM&#211;W%20ERASMUS+_final%20(aktualizacja%20na%20bie&#380;&#261;co).xlsx" TargetMode="External"/><Relationship Id="rId1" Type="http://schemas.openxmlformats.org/officeDocument/2006/relationships/externalLinkPath" Target="!LISTA%20UM&#211;W%20ERASMUS+_final%20(aktualizacja%20na%20bie&#380;&#261;c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a umów"/>
      <sheetName val="INSTRUKCJA!"/>
      <sheetName val="słownik"/>
      <sheetName val="słownik_E+"/>
      <sheetName val="adresy rozdzielone"/>
      <sheetName val="only staff+incoming new"/>
      <sheetName val="polon24"/>
      <sheetName val="MoU"/>
    </sheetNames>
    <sheetDataSet>
      <sheetData sheetId="0">
        <row r="2">
          <cell r="F2" t="str">
            <v>A  INNSBRU01</v>
          </cell>
        </row>
        <row r="3">
          <cell r="F3" t="str">
            <v>CZ BRNO01</v>
          </cell>
        </row>
        <row r="4">
          <cell r="F4" t="str">
            <v>CZ OSTRAVA01</v>
          </cell>
        </row>
        <row r="5">
          <cell r="F5" t="str">
            <v>DK ODENSE23</v>
          </cell>
        </row>
        <row r="6">
          <cell r="F6" t="str">
            <v>F  ROUEN19</v>
          </cell>
        </row>
        <row r="7">
          <cell r="F7" t="str">
            <v>F  NANCY38</v>
          </cell>
        </row>
        <row r="8">
          <cell r="F8" t="str">
            <v>F  RENNES16</v>
          </cell>
        </row>
        <row r="9">
          <cell r="F9" t="str">
            <v>F  STRASBO16</v>
          </cell>
        </row>
        <row r="10">
          <cell r="F10" t="str">
            <v>F  STRASBO31</v>
          </cell>
        </row>
        <row r="11">
          <cell r="F11" t="str">
            <v>G  VOLOS01</v>
          </cell>
        </row>
        <row r="12">
          <cell r="F12" t="str">
            <v>E  LA-CORU01</v>
          </cell>
        </row>
        <row r="13">
          <cell r="F13" t="str">
            <v>E  MADRID05</v>
          </cell>
        </row>
        <row r="14">
          <cell r="F14" t="str">
            <v>E  MALAGA01</v>
          </cell>
        </row>
        <row r="15">
          <cell r="F15" t="str">
            <v>E  SANTAND01</v>
          </cell>
        </row>
        <row r="17">
          <cell r="F17" t="str">
            <v>E  ZAGROZ01</v>
          </cell>
        </row>
        <row r="18">
          <cell r="F18" t="str">
            <v>NL EINDHOV17</v>
          </cell>
        </row>
        <row r="19">
          <cell r="F19" t="str">
            <v>LV RIGA02</v>
          </cell>
        </row>
        <row r="20">
          <cell r="F20" t="str">
            <v>D  BREMEN04</v>
          </cell>
        </row>
        <row r="21">
          <cell r="F21" t="str">
            <v>D  COTTBUS03</v>
          </cell>
        </row>
        <row r="22">
          <cell r="F22" t="str">
            <v>D  DORTMUN01</v>
          </cell>
        </row>
        <row r="23">
          <cell r="F23" t="str">
            <v>D  FRANKFU04</v>
          </cell>
        </row>
        <row r="24">
          <cell r="F24" t="str">
            <v>D  KAISERS01</v>
          </cell>
        </row>
        <row r="25">
          <cell r="F25" t="str">
            <v>D  KARLSRU01</v>
          </cell>
        </row>
        <row r="26">
          <cell r="F26" t="str">
            <v>D  HANNOVE01</v>
          </cell>
        </row>
        <row r="27">
          <cell r="F27" t="str">
            <v>D  REGENSB02</v>
          </cell>
        </row>
        <row r="28">
          <cell r="F28" t="str">
            <v>D  STUTTGA01</v>
          </cell>
        </row>
        <row r="29">
          <cell r="F29" t="str">
            <v>P  LISBOA07</v>
          </cell>
        </row>
        <row r="30">
          <cell r="F30" t="str">
            <v>P  LISBOA109</v>
          </cell>
        </row>
        <row r="31">
          <cell r="F31" t="str">
            <v>SK BANSKA02</v>
          </cell>
        </row>
        <row r="32">
          <cell r="F32" t="str">
            <v>SI LJUBLJA01</v>
          </cell>
        </row>
        <row r="33">
          <cell r="F33" t="str">
            <v>TR ISTANBU04</v>
          </cell>
        </row>
        <row r="34">
          <cell r="F34" t="str">
            <v>TR ISTANBU09</v>
          </cell>
        </row>
        <row r="35">
          <cell r="F35" t="str">
            <v>TR ISTANBU09</v>
          </cell>
        </row>
        <row r="36">
          <cell r="F36" t="str">
            <v>HU BUDAPES02</v>
          </cell>
        </row>
        <row r="37">
          <cell r="F37" t="str">
            <v>I  BARI05</v>
          </cell>
        </row>
        <row r="38">
          <cell r="F38" t="str">
            <v>I  CAGLIAR01</v>
          </cell>
        </row>
        <row r="39">
          <cell r="F39" t="str">
            <v>I  CAMERIN01</v>
          </cell>
        </row>
        <row r="40">
          <cell r="F40" t="str">
            <v>I  CASSINO01</v>
          </cell>
        </row>
        <row r="41">
          <cell r="F41" t="str">
            <v>I  FIRENZE01</v>
          </cell>
        </row>
        <row r="42">
          <cell r="F42" t="str">
            <v>I  MILANO02</v>
          </cell>
        </row>
        <row r="44">
          <cell r="F44" t="str">
            <v>I  ROMA01</v>
          </cell>
        </row>
        <row r="45">
          <cell r="F45" t="str">
            <v>B  ANTWERP01</v>
          </cell>
        </row>
        <row r="46">
          <cell r="F46" t="str">
            <v>B  ANTWERP01</v>
          </cell>
        </row>
        <row r="47">
          <cell r="F47" t="str">
            <v>B  LEUVEN01</v>
          </cell>
        </row>
        <row r="49">
          <cell r="F49" t="str">
            <v>HR RIJEKA01</v>
          </cell>
        </row>
        <row r="50">
          <cell r="F50" t="str">
            <v>HR ZAGREB01</v>
          </cell>
        </row>
        <row r="51">
          <cell r="F51" t="str">
            <v>CZ OSTRAVA01</v>
          </cell>
        </row>
        <row r="52">
          <cell r="F52" t="str">
            <v>CZ PRAHA10</v>
          </cell>
        </row>
        <row r="53">
          <cell r="F53" t="str">
            <v>EE TALLINN04</v>
          </cell>
        </row>
        <row r="54">
          <cell r="F54" t="str">
            <v>F  AUBIERE 04</v>
          </cell>
        </row>
        <row r="55">
          <cell r="F55" t="str">
            <v>F  COMPIEG01</v>
          </cell>
        </row>
        <row r="57">
          <cell r="F57" t="str">
            <v>F  PARIS481</v>
          </cell>
        </row>
        <row r="58">
          <cell r="F58" t="str">
            <v>F  DUNKERQ09</v>
          </cell>
        </row>
        <row r="59">
          <cell r="F59" t="str">
            <v>F  PARIS083</v>
          </cell>
        </row>
        <row r="60">
          <cell r="F60" t="str">
            <v>F  PARIS222</v>
          </cell>
        </row>
        <row r="61">
          <cell r="F61" t="str">
            <v>F  PARIS342</v>
          </cell>
        </row>
        <row r="62">
          <cell r="F62" t="str">
            <v>F  RENNES01</v>
          </cell>
        </row>
        <row r="63">
          <cell r="F63" t="str">
            <v>F  VALENCI01</v>
          </cell>
        </row>
        <row r="65">
          <cell r="F65" t="str">
            <v>E  ALICANT01</v>
          </cell>
        </row>
        <row r="66">
          <cell r="F66" t="str">
            <v>E  BARCELO03</v>
          </cell>
        </row>
        <row r="67">
          <cell r="F67" t="str">
            <v>E  CADIZ01</v>
          </cell>
        </row>
        <row r="68">
          <cell r="F68" t="str">
            <v>E  CADIZ01</v>
          </cell>
        </row>
        <row r="69">
          <cell r="F69" t="str">
            <v>E  MURCIA04</v>
          </cell>
        </row>
        <row r="70">
          <cell r="F70" t="str">
            <v>E MURCIA04</v>
          </cell>
        </row>
        <row r="71">
          <cell r="F71" t="str">
            <v>E  MADRID05</v>
          </cell>
        </row>
        <row r="72">
          <cell r="F72" t="str">
            <v>E  MADRID05</v>
          </cell>
        </row>
        <row r="73">
          <cell r="F73" t="str">
            <v>E  MALAGA01</v>
          </cell>
        </row>
        <row r="74">
          <cell r="F74" t="str">
            <v>E  SANTAND01</v>
          </cell>
        </row>
        <row r="75">
          <cell r="F75" t="str">
            <v>E  VALENCI02</v>
          </cell>
        </row>
        <row r="76">
          <cell r="F76" t="str">
            <v>LT VILNIUS02</v>
          </cell>
        </row>
        <row r="77">
          <cell r="F77" t="str">
            <v>D  BRAUNSC01</v>
          </cell>
        </row>
        <row r="78">
          <cell r="F78" t="str">
            <v>D  KARLSRU01</v>
          </cell>
        </row>
        <row r="79">
          <cell r="F79" t="str">
            <v>D  OFFENBU01</v>
          </cell>
        </row>
        <row r="80">
          <cell r="F80" t="str">
            <v>D  RAVENSB01</v>
          </cell>
        </row>
        <row r="81">
          <cell r="F81" t="str">
            <v>P  PORTO05</v>
          </cell>
        </row>
        <row r="82">
          <cell r="F82" t="str">
            <v>P  PORTO02</v>
          </cell>
        </row>
        <row r="83">
          <cell r="F83" t="str">
            <v>P  LISBOA03</v>
          </cell>
        </row>
        <row r="84">
          <cell r="F84" t="str">
            <v>TR CANKIRI01</v>
          </cell>
        </row>
        <row r="85">
          <cell r="F85" t="str">
            <v>TR DENIZLI01</v>
          </cell>
        </row>
        <row r="86">
          <cell r="F86" t="str">
            <v>I  BARI05</v>
          </cell>
        </row>
        <row r="87">
          <cell r="F87" t="str">
            <v>I  BOLOGNA01</v>
          </cell>
        </row>
        <row r="88">
          <cell r="F88" t="str">
            <v>I  NAPOLI01</v>
          </cell>
        </row>
        <row r="89">
          <cell r="F89" t="str">
            <v>I  NAPOLI01</v>
          </cell>
        </row>
        <row r="90">
          <cell r="F90" t="str">
            <v>B  LEUVEN01</v>
          </cell>
        </row>
        <row r="91">
          <cell r="F91" t="str">
            <v>CZ BRNO10</v>
          </cell>
        </row>
        <row r="92">
          <cell r="F92" t="str">
            <v>CZ OSTRAVA01</v>
          </cell>
        </row>
        <row r="94">
          <cell r="F94" t="str">
            <v>F  LILLE103</v>
          </cell>
        </row>
        <row r="95">
          <cell r="F95" t="str">
            <v>E  CADIZ01</v>
          </cell>
        </row>
        <row r="96">
          <cell r="F96" t="str">
            <v>E  JAEN01</v>
          </cell>
        </row>
        <row r="97">
          <cell r="F97" t="str">
            <v>E  MADRID05</v>
          </cell>
        </row>
        <row r="98">
          <cell r="F98" t="str">
            <v>E  MADRID05</v>
          </cell>
        </row>
        <row r="99">
          <cell r="F99" t="str">
            <v>E  MALAGA01</v>
          </cell>
        </row>
        <row r="100">
          <cell r="F100" t="str">
            <v>E  SANTAND01</v>
          </cell>
        </row>
        <row r="101">
          <cell r="F101" t="str">
            <v>E  SEVILLA01</v>
          </cell>
        </row>
        <row r="102">
          <cell r="F102" t="str">
            <v>D  AACHEN01</v>
          </cell>
        </row>
        <row r="103">
          <cell r="F103" t="str">
            <v>D  DORTMUN01</v>
          </cell>
        </row>
        <row r="104">
          <cell r="F104" t="str">
            <v>D  OFFENBU01</v>
          </cell>
        </row>
        <row r="105">
          <cell r="F105" t="str">
            <v>D  ZITTAU01</v>
          </cell>
        </row>
        <row r="106">
          <cell r="F106" t="str">
            <v>P  BRAGANC01</v>
          </cell>
        </row>
        <row r="107">
          <cell r="F107" t="str">
            <v>P  LISBOA05</v>
          </cell>
        </row>
        <row r="109">
          <cell r="F109" t="str">
            <v>P  PORTO05</v>
          </cell>
        </row>
        <row r="110">
          <cell r="F110" t="str">
            <v>P  SETUBAL01</v>
          </cell>
        </row>
        <row r="111">
          <cell r="F111" t="str">
            <v>P  VISEU 01</v>
          </cell>
        </row>
        <row r="112">
          <cell r="F112" t="str">
            <v>RO CLUJNAP05</v>
          </cell>
        </row>
        <row r="114">
          <cell r="F114" t="str">
            <v>TR ANKARA16</v>
          </cell>
        </row>
        <row r="115">
          <cell r="F115" t="str">
            <v>TR BARTIN01</v>
          </cell>
        </row>
        <row r="116">
          <cell r="F116" t="str">
            <v>TR DUZCE01</v>
          </cell>
        </row>
        <row r="117">
          <cell r="F117" t="str">
            <v>TR ELAZIG01</v>
          </cell>
        </row>
        <row r="118">
          <cell r="F118" t="str">
            <v>TR ERZINCA01</v>
          </cell>
        </row>
        <row r="119">
          <cell r="F119" t="str">
            <v>TR GAZIANT03</v>
          </cell>
        </row>
        <row r="120">
          <cell r="F120" t="str">
            <v>TR ISTANBU05</v>
          </cell>
        </row>
        <row r="121">
          <cell r="F121" t="str">
            <v>TR ISTANBU25</v>
          </cell>
        </row>
        <row r="123">
          <cell r="F123" t="str">
            <v>CZ BRNO01</v>
          </cell>
        </row>
        <row r="124">
          <cell r="F124" t="str">
            <v>E  MADRID05</v>
          </cell>
        </row>
        <row r="125">
          <cell r="F125" t="str">
            <v>SK KOSICE02</v>
          </cell>
        </row>
        <row r="126">
          <cell r="F126" t="str">
            <v>TR ANKARA04</v>
          </cell>
        </row>
        <row r="127">
          <cell r="F127" t="str">
            <v>TR ISTANBU05</v>
          </cell>
        </row>
        <row r="129">
          <cell r="F129" t="str">
            <v>A  LINZ01</v>
          </cell>
        </row>
        <row r="130">
          <cell r="F130" t="str">
            <v>B  LEUVEN01</v>
          </cell>
        </row>
        <row r="131">
          <cell r="F131" t="str">
            <v>B  MONS21</v>
          </cell>
        </row>
        <row r="133">
          <cell r="F133" t="str">
            <v>HR DUBROVN01</v>
          </cell>
        </row>
        <row r="134">
          <cell r="F134" t="str">
            <v>HR RIJEKA01</v>
          </cell>
        </row>
        <row r="135">
          <cell r="F135" t="str">
            <v>HR ZAGREB01</v>
          </cell>
        </row>
        <row r="136">
          <cell r="F136" t="str">
            <v>CZ PRAHA07</v>
          </cell>
        </row>
        <row r="137">
          <cell r="F137" t="str">
            <v>CZ ZLIN01</v>
          </cell>
        </row>
        <row r="138">
          <cell r="F138" t="str">
            <v>EE TALLINN04</v>
          </cell>
        </row>
        <row r="139">
          <cell r="F139" t="str">
            <v>SF HAMEENL09</v>
          </cell>
        </row>
        <row r="140">
          <cell r="F140" t="str">
            <v>SF OULU11</v>
          </cell>
        </row>
        <row r="141">
          <cell r="F141" t="str">
            <v>F  AUBIERE 04</v>
          </cell>
        </row>
        <row r="142">
          <cell r="F142" t="str">
            <v>F  CAEN05</v>
          </cell>
        </row>
        <row r="143">
          <cell r="F143" t="str">
            <v>F  BREST01</v>
          </cell>
        </row>
        <row r="144">
          <cell r="F144" t="str">
            <v>F  DUNKERQ09</v>
          </cell>
        </row>
        <row r="145">
          <cell r="F145" t="str">
            <v>F  GRENOBL22</v>
          </cell>
        </row>
        <row r="146">
          <cell r="F146" t="str">
            <v>F  RENNES01</v>
          </cell>
        </row>
        <row r="147">
          <cell r="F147" t="str">
            <v>F  LYON02</v>
          </cell>
        </row>
        <row r="148">
          <cell r="F148" t="str">
            <v>F  PARIS083</v>
          </cell>
        </row>
        <row r="149">
          <cell r="F149" t="str">
            <v>F  PARIS222</v>
          </cell>
        </row>
        <row r="150">
          <cell r="F150" t="str">
            <v>F  PARIS270</v>
          </cell>
        </row>
        <row r="151">
          <cell r="F151" t="str">
            <v>F  POITIER05</v>
          </cell>
        </row>
        <row r="153">
          <cell r="F153" t="str">
            <v>F  RENNES01</v>
          </cell>
        </row>
        <row r="154">
          <cell r="F154" t="str">
            <v>F  RENNES30</v>
          </cell>
        </row>
        <row r="155">
          <cell r="F155" t="str">
            <v>F  VALENCI01</v>
          </cell>
        </row>
        <row r="157">
          <cell r="F157" t="str">
            <v>E  ALICANT01</v>
          </cell>
        </row>
        <row r="158">
          <cell r="F158" t="str">
            <v>E  BARCELO03</v>
          </cell>
        </row>
        <row r="159">
          <cell r="F159" t="str">
            <v>E  CADIZ01</v>
          </cell>
        </row>
        <row r="160">
          <cell r="F160" t="str">
            <v>E  MADRID03</v>
          </cell>
        </row>
        <row r="161">
          <cell r="F161" t="str">
            <v>E  MADRID05</v>
          </cell>
        </row>
        <row r="162">
          <cell r="F162" t="str">
            <v>E  SANTIAG09</v>
          </cell>
        </row>
        <row r="163">
          <cell r="F163" t="str">
            <v>E  TARRAGO01</v>
          </cell>
        </row>
        <row r="164">
          <cell r="F164" t="str">
            <v>E TARRAGO01</v>
          </cell>
        </row>
        <row r="165">
          <cell r="F165" t="str">
            <v>E  VALENCI02</v>
          </cell>
        </row>
        <row r="166">
          <cell r="F166" t="str">
            <v>LUXLUX-VIL01</v>
          </cell>
        </row>
        <row r="167">
          <cell r="F167" t="str">
            <v>D  BIELEFE01</v>
          </cell>
        </row>
        <row r="168">
          <cell r="F168" t="str">
            <v>D  COTTBUS03</v>
          </cell>
        </row>
        <row r="169">
          <cell r="F169" t="str">
            <v>D  FRANKFU01</v>
          </cell>
        </row>
        <row r="170">
          <cell r="F170" t="str">
            <v>D  KAISER01</v>
          </cell>
        </row>
        <row r="171">
          <cell r="F171" t="str">
            <v>D  MITTWEI01</v>
          </cell>
        </row>
        <row r="172">
          <cell r="F172" t="str">
            <v>D  OFFENBU01</v>
          </cell>
        </row>
        <row r="173">
          <cell r="F173" t="str">
            <v>D  SIEGEN01</v>
          </cell>
        </row>
        <row r="174">
          <cell r="F174" t="str">
            <v>D  STUTTGA01</v>
          </cell>
        </row>
        <row r="175">
          <cell r="F175" t="str">
            <v>P  BRAGANC01</v>
          </cell>
        </row>
        <row r="176">
          <cell r="F176" t="str">
            <v>P  COIMBRA02</v>
          </cell>
        </row>
        <row r="177">
          <cell r="F177" t="str">
            <v>P  BRAGA01</v>
          </cell>
        </row>
        <row r="178">
          <cell r="F178" t="str">
            <v>P  LISBOA03</v>
          </cell>
        </row>
        <row r="179">
          <cell r="F179" t="str">
            <v>P  LISBOA05</v>
          </cell>
        </row>
        <row r="180">
          <cell r="F180" t="str">
            <v>P  LISBOA07</v>
          </cell>
        </row>
        <row r="181">
          <cell r="F181" t="str">
            <v>P  LISBOA11</v>
          </cell>
        </row>
        <row r="182">
          <cell r="F182" t="str">
            <v>P  LISBOA109</v>
          </cell>
        </row>
        <row r="183">
          <cell r="F183" t="str">
            <v>P  PORTALE01</v>
          </cell>
        </row>
        <row r="184">
          <cell r="F184" t="str">
            <v>P  PORTO05</v>
          </cell>
        </row>
        <row r="185">
          <cell r="F185" t="str">
            <v>P  VISEU 01</v>
          </cell>
        </row>
        <row r="186">
          <cell r="F186" t="str">
            <v>RO CLUJNAP01</v>
          </cell>
        </row>
        <row r="187">
          <cell r="F187" t="str">
            <v>RO TIMISOA01</v>
          </cell>
        </row>
        <row r="188">
          <cell r="F188" t="str">
            <v>SI MARIBOR01</v>
          </cell>
        </row>
        <row r="189">
          <cell r="F189" t="str">
            <v>S  KARLSTA01</v>
          </cell>
        </row>
        <row r="190">
          <cell r="F190" t="str">
            <v>TR ADANA01</v>
          </cell>
        </row>
        <row r="191">
          <cell r="F191" t="str">
            <v>TR ANKARA05</v>
          </cell>
        </row>
        <row r="192">
          <cell r="F192" t="str">
            <v>TR AYDIN01</v>
          </cell>
        </row>
        <row r="193">
          <cell r="F193" t="str">
            <v>TR ELAZIG01</v>
          </cell>
        </row>
        <row r="195">
          <cell r="F195" t="str">
            <v>TR ISTANBU38</v>
          </cell>
        </row>
        <row r="196">
          <cell r="F196" t="str">
            <v>HU DUNAUJ01</v>
          </cell>
        </row>
        <row r="197">
          <cell r="F197" t="str">
            <v>HU KECSKEM03</v>
          </cell>
        </row>
        <row r="198">
          <cell r="F198" t="str">
            <v>I  BARI05</v>
          </cell>
        </row>
        <row r="199">
          <cell r="F199" t="str">
            <v>I  CATANIA01</v>
          </cell>
        </row>
        <row r="200">
          <cell r="F200" t="str">
            <v>I  MILANO16</v>
          </cell>
        </row>
        <row r="201">
          <cell r="F201" t="str">
            <v>I  PAVIA01</v>
          </cell>
        </row>
        <row r="202">
          <cell r="F202" t="str">
            <v>I  ROMA01</v>
          </cell>
        </row>
        <row r="204">
          <cell r="F204" t="str">
            <v>CZ BRNO01</v>
          </cell>
        </row>
        <row r="205">
          <cell r="F205" t="str">
            <v>HR ZAGREB01</v>
          </cell>
        </row>
        <row r="206">
          <cell r="F206" t="str">
            <v>SF OULU11</v>
          </cell>
        </row>
        <row r="207">
          <cell r="F207" t="str">
            <v>SF TAMPERE17</v>
          </cell>
        </row>
        <row r="208">
          <cell r="F208" t="str">
            <v>F  COMPIEG01</v>
          </cell>
        </row>
        <row r="210">
          <cell r="F210" t="str">
            <v>F  NANTES80</v>
          </cell>
        </row>
        <row r="211">
          <cell r="F211" t="str">
            <v>F  RENNES01</v>
          </cell>
        </row>
        <row r="212">
          <cell r="F212" t="str">
            <v>F  PARIS083</v>
          </cell>
        </row>
        <row r="213">
          <cell r="F213" t="str">
            <v>F  PARIS222</v>
          </cell>
        </row>
        <row r="214">
          <cell r="F214" t="str">
            <v>F  PARIS342</v>
          </cell>
        </row>
        <row r="215">
          <cell r="F215" t="str">
            <v>F  RENNES01</v>
          </cell>
        </row>
        <row r="216">
          <cell r="F216" t="str">
            <v>F  RENNES01</v>
          </cell>
        </row>
        <row r="217">
          <cell r="F217" t="str">
            <v>F  RENNES30</v>
          </cell>
        </row>
        <row r="218">
          <cell r="F218" t="str">
            <v>F  VALENCI01</v>
          </cell>
        </row>
        <row r="219">
          <cell r="F219" t="str">
            <v>G  ATHINE02</v>
          </cell>
        </row>
        <row r="220">
          <cell r="F220" t="str">
            <v>G  KOZANI02</v>
          </cell>
        </row>
        <row r="221">
          <cell r="F221" t="str">
            <v>G  PATRA01</v>
          </cell>
        </row>
        <row r="222">
          <cell r="F222" t="str">
            <v>G  THESSAL14</v>
          </cell>
        </row>
        <row r="223">
          <cell r="F223" t="str">
            <v>E  BADAJOZ01</v>
          </cell>
        </row>
        <row r="224">
          <cell r="F224" t="str">
            <v>E  BARCELO03</v>
          </cell>
        </row>
        <row r="225">
          <cell r="F225" t="str">
            <v>E  JAEN01</v>
          </cell>
        </row>
        <row r="226">
          <cell r="F226" t="str">
            <v>E  JAEN01</v>
          </cell>
        </row>
        <row r="227">
          <cell r="F227" t="str">
            <v>E  MADRID05</v>
          </cell>
        </row>
        <row r="228">
          <cell r="F228" t="str">
            <v>E  MADRID26</v>
          </cell>
        </row>
        <row r="229">
          <cell r="F229" t="str">
            <v>E  SANTAND01</v>
          </cell>
        </row>
        <row r="230">
          <cell r="F230" t="str">
            <v>E  SEVILLA01</v>
          </cell>
        </row>
        <row r="231">
          <cell r="F231" t="str">
            <v>E  SEVILLA01</v>
          </cell>
        </row>
        <row r="232">
          <cell r="F232" t="str">
            <v>LV RIGA02</v>
          </cell>
        </row>
        <row r="233">
          <cell r="F233" t="str">
            <v>D  COTTBUS03</v>
          </cell>
        </row>
        <row r="234">
          <cell r="F234" t="str">
            <v>D  HANNOVE01</v>
          </cell>
        </row>
        <row r="235">
          <cell r="F235" t="str">
            <v>D  KAISERS01</v>
          </cell>
        </row>
        <row r="236">
          <cell r="F236" t="str">
            <v>D  OFFENBU01</v>
          </cell>
        </row>
        <row r="237">
          <cell r="F237" t="str">
            <v>D  STUTTGA01</v>
          </cell>
        </row>
        <row r="238">
          <cell r="F238" t="str">
            <v>P  FARO02</v>
          </cell>
        </row>
        <row r="239">
          <cell r="F239" t="str">
            <v>P  LISBOA05</v>
          </cell>
        </row>
        <row r="241">
          <cell r="F241" t="str">
            <v>P  LISBOA109</v>
          </cell>
        </row>
        <row r="242">
          <cell r="F242" t="str">
            <v>P  PORTALE01</v>
          </cell>
        </row>
        <row r="243">
          <cell r="F243" t="str">
            <v>P  PORTO02</v>
          </cell>
        </row>
        <row r="244">
          <cell r="F244" t="str">
            <v>P  SETUBAL01</v>
          </cell>
        </row>
        <row r="245">
          <cell r="F245" t="str">
            <v>P  VISEU 01</v>
          </cell>
        </row>
        <row r="246">
          <cell r="F246" t="str">
            <v>RO CLUJNAP05</v>
          </cell>
        </row>
        <row r="247">
          <cell r="F247" t="str">
            <v>SI MARIBOR01</v>
          </cell>
        </row>
        <row r="248">
          <cell r="F248" t="str">
            <v>S  MIDSWED01</v>
          </cell>
        </row>
        <row r="249">
          <cell r="F249" t="str">
            <v>TR ADANA01</v>
          </cell>
        </row>
        <row r="250">
          <cell r="F250" t="str">
            <v>TR ANKARA04</v>
          </cell>
        </row>
        <row r="251">
          <cell r="F251" t="str">
            <v>TR CORUM01</v>
          </cell>
        </row>
        <row r="252">
          <cell r="F252" t="str">
            <v>TR KOCAELI01</v>
          </cell>
        </row>
        <row r="253">
          <cell r="F253" t="str">
            <v>TR ISTANBU01</v>
          </cell>
        </row>
        <row r="255">
          <cell r="F255" t="str">
            <v>TR ISTANBU31</v>
          </cell>
        </row>
        <row r="256">
          <cell r="F256" t="str">
            <v>TR ISTANBU48</v>
          </cell>
        </row>
        <row r="258">
          <cell r="F258" t="str">
            <v>TR BURSA01</v>
          </cell>
        </row>
        <row r="259">
          <cell r="F259" t="str">
            <v>I  BOLOGNA01</v>
          </cell>
        </row>
        <row r="260">
          <cell r="F260" t="str">
            <v>I  FIRENZE01</v>
          </cell>
        </row>
        <row r="261">
          <cell r="F261" t="str">
            <v>I  MILANO02</v>
          </cell>
        </row>
        <row r="262">
          <cell r="F262" t="str">
            <v>I  NAPOLI01</v>
          </cell>
        </row>
        <row r="263">
          <cell r="F263" t="str">
            <v>I  SIENA01</v>
          </cell>
        </row>
        <row r="264">
          <cell r="F264" t="str">
            <v>I  TORINO02</v>
          </cell>
        </row>
        <row r="265">
          <cell r="F265" t="str">
            <v>B  LEUVEN01</v>
          </cell>
        </row>
        <row r="266">
          <cell r="F266" t="str">
            <v>B  MONS21</v>
          </cell>
        </row>
        <row r="267">
          <cell r="F267" t="str">
            <v>CZ OSTRAVA01</v>
          </cell>
        </row>
        <row r="269">
          <cell r="F269" t="str">
            <v>SF OULU11</v>
          </cell>
        </row>
        <row r="270">
          <cell r="F270" t="str">
            <v>SF TAMPERE17</v>
          </cell>
        </row>
        <row r="271">
          <cell r="F271" t="str">
            <v>F  LILLE103</v>
          </cell>
        </row>
        <row r="272">
          <cell r="F272" t="str">
            <v>F  VANNES04</v>
          </cell>
        </row>
        <row r="273">
          <cell r="F273" t="str">
            <v>F  NANCY43</v>
          </cell>
        </row>
        <row r="274">
          <cell r="F274" t="str">
            <v>F  STRASBO31</v>
          </cell>
        </row>
        <row r="275">
          <cell r="F275" t="str">
            <v>F  VAULX-V02</v>
          </cell>
        </row>
        <row r="276">
          <cell r="F276" t="str">
            <v>G  ATHINE02</v>
          </cell>
        </row>
        <row r="277">
          <cell r="F277" t="str">
            <v>G TRIPOLI03</v>
          </cell>
        </row>
        <row r="278">
          <cell r="F278" t="str">
            <v>E  GRANADA01</v>
          </cell>
        </row>
        <row r="279">
          <cell r="F279" t="str">
            <v>E  MADRID05</v>
          </cell>
        </row>
        <row r="280">
          <cell r="F280" t="str">
            <v>E  SANTAND01</v>
          </cell>
        </row>
        <row r="281">
          <cell r="F281" t="str">
            <v>E  VALLADO01</v>
          </cell>
        </row>
        <row r="282">
          <cell r="F282" t="str">
            <v>LT VILNIUS02</v>
          </cell>
        </row>
        <row r="283">
          <cell r="F283" t="str">
            <v>D  AACHEN01</v>
          </cell>
        </row>
        <row r="284">
          <cell r="F284" t="str">
            <v>D  BERLIN04</v>
          </cell>
        </row>
        <row r="285">
          <cell r="F285" t="str">
            <v>D  BRAUNSC01</v>
          </cell>
        </row>
        <row r="286">
          <cell r="F286" t="str">
            <v>D  COTTBUS03</v>
          </cell>
        </row>
        <row r="287">
          <cell r="F287" t="str">
            <v>D  HANNOVE01</v>
          </cell>
        </row>
        <row r="288">
          <cell r="F288" t="str">
            <v>D  KAISERS01</v>
          </cell>
        </row>
        <row r="289">
          <cell r="F289" t="str">
            <v>D  LEIPZIG02</v>
          </cell>
        </row>
        <row r="290">
          <cell r="F290" t="str">
            <v>P  COIMBRA01</v>
          </cell>
        </row>
        <row r="291">
          <cell r="F291" t="str">
            <v>P  LISBOA05</v>
          </cell>
        </row>
        <row r="292">
          <cell r="F292" t="str">
            <v>P  VISEU 01</v>
          </cell>
        </row>
        <row r="294">
          <cell r="F294" t="str">
            <v>TR HATAY02</v>
          </cell>
        </row>
        <row r="295">
          <cell r="F295" t="str">
            <v>TR ISTANBU07</v>
          </cell>
        </row>
        <row r="296">
          <cell r="F296" t="str">
            <v>TR KAYSERI01</v>
          </cell>
        </row>
        <row r="297">
          <cell r="F297" t="str">
            <v>TR KIRKLAR01</v>
          </cell>
        </row>
        <row r="299">
          <cell r="F299" t="str">
            <v>HU BUDAPES02</v>
          </cell>
        </row>
        <row r="300">
          <cell r="F300" t="str">
            <v>I  BARI05</v>
          </cell>
        </row>
        <row r="301">
          <cell r="F301" t="str">
            <v>I  MILANO02</v>
          </cell>
        </row>
        <row r="302">
          <cell r="F302" t="str">
            <v>I  NAPOLI01</v>
          </cell>
        </row>
        <row r="303">
          <cell r="F303" t="str">
            <v>I  NAPOLI11</v>
          </cell>
        </row>
        <row r="304">
          <cell r="F304" t="str">
            <v>BG VARNA02</v>
          </cell>
        </row>
        <row r="305">
          <cell r="F305" t="str">
            <v>BG ROUSSE01</v>
          </cell>
        </row>
        <row r="306">
          <cell r="F306" t="str">
            <v>CZ OSTRAVA01</v>
          </cell>
        </row>
        <row r="307">
          <cell r="F307" t="str">
            <v>CZ PRAHA10</v>
          </cell>
        </row>
        <row r="308">
          <cell r="F308" t="str">
            <v>SF JYVASKY11</v>
          </cell>
        </row>
        <row r="309">
          <cell r="F309" t="str">
            <v>F  LILLE16</v>
          </cell>
        </row>
        <row r="310">
          <cell r="F310" t="str">
            <v>F  NANCY43</v>
          </cell>
        </row>
        <row r="311">
          <cell r="F311" t="str">
            <v>F  PARIS342</v>
          </cell>
        </row>
        <row r="312">
          <cell r="F312" t="str">
            <v>F  VALENCI01</v>
          </cell>
        </row>
        <row r="314">
          <cell r="F314" t="str">
            <v>E  BARCELO03</v>
          </cell>
        </row>
        <row r="316">
          <cell r="F316" t="str">
            <v>E  BARCELO03</v>
          </cell>
        </row>
        <row r="317">
          <cell r="F317" t="str">
            <v>E  CADIZ01</v>
          </cell>
        </row>
        <row r="318">
          <cell r="F318" t="str">
            <v>E  CADIZ01</v>
          </cell>
        </row>
        <row r="319">
          <cell r="F319" t="str">
            <v>E  LEON01</v>
          </cell>
        </row>
        <row r="320">
          <cell r="F320" t="str">
            <v>E  LEON01</v>
          </cell>
        </row>
        <row r="321">
          <cell r="F321" t="str">
            <v>E  MADRID05</v>
          </cell>
        </row>
        <row r="322">
          <cell r="F322" t="str">
            <v>E  MADRID14</v>
          </cell>
        </row>
        <row r="323">
          <cell r="F323" t="str">
            <v>E  MALAGA01</v>
          </cell>
        </row>
        <row r="324">
          <cell r="F324" t="str">
            <v>E  SANTAND01</v>
          </cell>
        </row>
        <row r="325">
          <cell r="F325" t="str">
            <v>E  VALENCI02</v>
          </cell>
        </row>
        <row r="326">
          <cell r="F326" t="str">
            <v>LT VILNIUS14</v>
          </cell>
        </row>
        <row r="327">
          <cell r="F327" t="str">
            <v>D  DORTMUN01</v>
          </cell>
        </row>
        <row r="328">
          <cell r="F328" t="str">
            <v>D  WILDAU01</v>
          </cell>
        </row>
        <row r="329">
          <cell r="F329" t="str">
            <v>D  WOLFENB01</v>
          </cell>
        </row>
        <row r="330">
          <cell r="F330" t="str">
            <v>P  COIMBRA02</v>
          </cell>
        </row>
        <row r="331">
          <cell r="F331" t="str">
            <v>P  BRAGA01</v>
          </cell>
        </row>
        <row r="332">
          <cell r="F332" t="str">
            <v>P  PORTO02</v>
          </cell>
        </row>
        <row r="334">
          <cell r="F334" t="str">
            <v>SI LJUBLJA01</v>
          </cell>
        </row>
        <row r="335">
          <cell r="F335" t="str">
            <v>SI MARIBOR01</v>
          </cell>
        </row>
        <row r="336">
          <cell r="F336" t="str">
            <v>TR DENIZLI01</v>
          </cell>
        </row>
        <row r="337">
          <cell r="F337" t="str">
            <v>TR ELAZIG01</v>
          </cell>
        </row>
        <row r="338">
          <cell r="F338" t="str">
            <v>TR IZMIR04</v>
          </cell>
        </row>
        <row r="340">
          <cell r="F340" t="str">
            <v>I  PADOVA01</v>
          </cell>
        </row>
        <row r="341">
          <cell r="F341" t="str">
            <v>I  PISA01</v>
          </cell>
        </row>
        <row r="342">
          <cell r="F342" t="str">
            <v>I  NAPOLI01</v>
          </cell>
        </row>
        <row r="343">
          <cell r="F343" t="str">
            <v>A  GRAZ02</v>
          </cell>
        </row>
        <row r="344">
          <cell r="F344" t="str">
            <v>F  CAEN05</v>
          </cell>
        </row>
        <row r="345">
          <cell r="F345" t="str">
            <v>F  VALENCI01</v>
          </cell>
        </row>
        <row r="346">
          <cell r="F346" t="str">
            <v>D  COTTBUS03</v>
          </cell>
        </row>
        <row r="347">
          <cell r="F347" t="str">
            <v>D  WILDAU01</v>
          </cell>
        </row>
        <row r="348">
          <cell r="F348" t="str">
            <v>N  TRODHE01</v>
          </cell>
        </row>
        <row r="349">
          <cell r="F349" t="str">
            <v>CH BERN11</v>
          </cell>
        </row>
        <row r="350">
          <cell r="F350" t="str">
            <v>B  LEUVEN01</v>
          </cell>
        </row>
        <row r="351">
          <cell r="F351" t="str">
            <v>BG VARNA02</v>
          </cell>
        </row>
        <row r="352">
          <cell r="F352" t="str">
            <v>BG ROUSSE01</v>
          </cell>
        </row>
        <row r="353">
          <cell r="F353" t="str">
            <v>HR PULA01</v>
          </cell>
        </row>
        <row r="354">
          <cell r="F354" t="str">
            <v>HR RIJEKA01</v>
          </cell>
        </row>
        <row r="355">
          <cell r="F355" t="str">
            <v>HR OSIJEK02</v>
          </cell>
        </row>
        <row r="356">
          <cell r="F356" t="str">
            <v>HR ZAGREB01</v>
          </cell>
        </row>
        <row r="357">
          <cell r="F357" t="str">
            <v>CZ CESKE04</v>
          </cell>
        </row>
        <row r="358">
          <cell r="F358" t="str">
            <v>CZ LIBEREC01</v>
          </cell>
        </row>
        <row r="359">
          <cell r="F359" t="str">
            <v>CZ OSTRAVA01</v>
          </cell>
        </row>
        <row r="361">
          <cell r="F361" t="str">
            <v>CZ PRAHA10</v>
          </cell>
        </row>
        <row r="362">
          <cell r="F362" t="str">
            <v>CZ USTINAD01</v>
          </cell>
        </row>
        <row r="364">
          <cell r="F364" t="str">
            <v>SF KOKKOLA05</v>
          </cell>
        </row>
        <row r="365">
          <cell r="F365" t="str">
            <v>F  COMPIEG01</v>
          </cell>
        </row>
        <row r="366">
          <cell r="F366" t="str">
            <v>F  NANCY43</v>
          </cell>
        </row>
        <row r="367">
          <cell r="F367" t="str">
            <v>F  PARIS483 ( dawny F PARIS225)</v>
          </cell>
        </row>
        <row r="368">
          <cell r="F368" t="str">
            <v>F  RENNES01</v>
          </cell>
        </row>
        <row r="369">
          <cell r="F369" t="str">
            <v>F  RENNES30</v>
          </cell>
        </row>
        <row r="370">
          <cell r="F370" t="str">
            <v>F  STRASBO31</v>
          </cell>
        </row>
        <row r="371">
          <cell r="F371" t="str">
            <v>F  VALENCI01</v>
          </cell>
        </row>
        <row r="372">
          <cell r="F372" t="str">
            <v>G  PIREAS01</v>
          </cell>
        </row>
        <row r="373">
          <cell r="F373" t="str">
            <v>G  THESSAL14</v>
          </cell>
        </row>
        <row r="374">
          <cell r="F374" t="str">
            <v>G  VOLOS01</v>
          </cell>
        </row>
        <row r="375">
          <cell r="F375" t="str">
            <v>E  ALICANT01</v>
          </cell>
        </row>
        <row r="376">
          <cell r="F376" t="str">
            <v>E  BARCELO03</v>
          </cell>
        </row>
        <row r="377">
          <cell r="F377" t="str">
            <v>E  LEON01</v>
          </cell>
        </row>
        <row r="378">
          <cell r="F378" t="str">
            <v>E  MADRID05</v>
          </cell>
        </row>
        <row r="379">
          <cell r="F379" t="str">
            <v>E  MADRID05</v>
          </cell>
        </row>
        <row r="380">
          <cell r="F380" t="str">
            <v>E  MADRID05</v>
          </cell>
        </row>
        <row r="381">
          <cell r="F381" t="str">
            <v>E  MADRID14</v>
          </cell>
        </row>
        <row r="382">
          <cell r="F382" t="str">
            <v>E  MALAGA01</v>
          </cell>
        </row>
        <row r="383">
          <cell r="F383" t="str">
            <v>E  TARRAGO01</v>
          </cell>
        </row>
        <row r="384">
          <cell r="F384" t="str">
            <v>E  TARRAGO01</v>
          </cell>
        </row>
        <row r="385">
          <cell r="F385" t="str">
            <v>E  VALLADO01</v>
          </cell>
        </row>
        <row r="386">
          <cell r="F386" t="str">
            <v>E  VIGO01</v>
          </cell>
        </row>
        <row r="387">
          <cell r="F387" t="str">
            <v>LV RIGA02</v>
          </cell>
        </row>
        <row r="389">
          <cell r="F389" t="str">
            <v>D  BERLIN02</v>
          </cell>
        </row>
        <row r="390">
          <cell r="F390" t="str">
            <v>E  BILBAO02</v>
          </cell>
        </row>
        <row r="391">
          <cell r="F391" t="str">
            <v>D  BRAUNSC01</v>
          </cell>
        </row>
        <row r="392">
          <cell r="F392" t="str">
            <v>D  COTTBUS03</v>
          </cell>
        </row>
        <row r="393">
          <cell r="F393" t="str">
            <v>D  DORTMUN01</v>
          </cell>
        </row>
        <row r="394">
          <cell r="F394" t="str">
            <v>D  OFFENBU01</v>
          </cell>
        </row>
        <row r="395">
          <cell r="F395" t="str">
            <v>D  ROSENHE01</v>
          </cell>
        </row>
        <row r="396">
          <cell r="F396" t="str">
            <v>P  COVILHA01</v>
          </cell>
        </row>
        <row r="397">
          <cell r="F397" t="str">
            <v>P  BRAGA01</v>
          </cell>
        </row>
        <row r="398">
          <cell r="F398" t="str">
            <v>P  LISBOA05</v>
          </cell>
        </row>
        <row r="399">
          <cell r="F399" t="str">
            <v>P  VISEU 01</v>
          </cell>
        </row>
        <row r="400">
          <cell r="F400" t="str">
            <v>RO CLUJNAP05</v>
          </cell>
        </row>
        <row r="401">
          <cell r="F401" t="str">
            <v>RO BUCURES43</v>
          </cell>
        </row>
        <row r="402">
          <cell r="F402" t="str">
            <v>RO BUCURES43</v>
          </cell>
        </row>
        <row r="403">
          <cell r="F403" t="str">
            <v>RO CLUJNAP05</v>
          </cell>
        </row>
        <row r="404">
          <cell r="F404" t="str">
            <v>RO GALATI01</v>
          </cell>
        </row>
        <row r="405">
          <cell r="F405" t="str">
            <v>RO IASI05</v>
          </cell>
        </row>
        <row r="406">
          <cell r="F406" t="str">
            <v>RO IASI05</v>
          </cell>
        </row>
        <row r="407">
          <cell r="F407" t="str">
            <v>RO ORADEA01</v>
          </cell>
        </row>
        <row r="408">
          <cell r="F408" t="str">
            <v>RO TARGU02</v>
          </cell>
        </row>
        <row r="409">
          <cell r="F409" t="str">
            <v>RS NOVISAD02</v>
          </cell>
        </row>
        <row r="410">
          <cell r="F410" t="str">
            <v>SK BRATISL01</v>
          </cell>
        </row>
        <row r="411">
          <cell r="F411" t="str">
            <v>SK KOSICE03</v>
          </cell>
        </row>
        <row r="413">
          <cell r="F413" t="str">
            <v>SK ZVOLEN01</v>
          </cell>
        </row>
        <row r="414">
          <cell r="F414" t="str">
            <v>SI MARIBOR01</v>
          </cell>
        </row>
        <row r="415">
          <cell r="F415" t="str">
            <v>TR ADANA01</v>
          </cell>
        </row>
        <row r="416">
          <cell r="F416" t="str">
            <v>TR AFYON01</v>
          </cell>
        </row>
        <row r="417">
          <cell r="F417" t="str">
            <v>TR BARTIN01</v>
          </cell>
        </row>
        <row r="418">
          <cell r="F418" t="str">
            <v>TR CANKIRI01</v>
          </cell>
        </row>
        <row r="419">
          <cell r="F419" t="str">
            <v>TR CANKIRI01</v>
          </cell>
        </row>
        <row r="420">
          <cell r="F420" t="str">
            <v>TR DENIZLI01</v>
          </cell>
        </row>
        <row r="421">
          <cell r="F421" t="str">
            <v>TR ERZINCA01</v>
          </cell>
        </row>
        <row r="423">
          <cell r="F423" t="str">
            <v>TR ISTANBU42</v>
          </cell>
        </row>
        <row r="424">
          <cell r="F424" t="str">
            <v>TR KAYSERI01</v>
          </cell>
        </row>
        <row r="425">
          <cell r="F425" t="str">
            <v>TR KOCAELI02</v>
          </cell>
        </row>
        <row r="426">
          <cell r="F426" t="str">
            <v>TR TEKIRDA01</v>
          </cell>
        </row>
        <row r="428">
          <cell r="F428" t="str">
            <v>HU DUNAUJ01</v>
          </cell>
        </row>
        <row r="429">
          <cell r="F429" t="str">
            <v>HU KECSKEM03</v>
          </cell>
        </row>
        <row r="431">
          <cell r="F431" t="str">
            <v>I  LECCE01</v>
          </cell>
        </row>
        <row r="432">
          <cell r="F432" t="str">
            <v>I  SALERNO01</v>
          </cell>
        </row>
        <row r="433">
          <cell r="F433" t="str">
            <v>B  LIEGE01</v>
          </cell>
        </row>
        <row r="434">
          <cell r="F434" t="str">
            <v>CZ ZLIN01</v>
          </cell>
        </row>
        <row r="435">
          <cell r="F435" t="str">
            <v>F  DUNKERQ09</v>
          </cell>
        </row>
        <row r="436">
          <cell r="F436" t="str">
            <v>F  NANCY43</v>
          </cell>
        </row>
        <row r="437">
          <cell r="F437" t="str">
            <v>F  PARIS270</v>
          </cell>
        </row>
        <row r="438">
          <cell r="F438" t="str">
            <v>F  STRASBO31</v>
          </cell>
        </row>
        <row r="439">
          <cell r="F439" t="str">
            <v>F  VAULX-V02</v>
          </cell>
        </row>
        <row r="440">
          <cell r="F440" t="str">
            <v>G  EGALEO02</v>
          </cell>
        </row>
        <row r="442">
          <cell r="F442" t="str">
            <v>E  MALAGA01</v>
          </cell>
        </row>
        <row r="443">
          <cell r="F443" t="str">
            <v>E  SANTAND01</v>
          </cell>
        </row>
        <row r="444">
          <cell r="F444" t="str">
            <v>E  SEVILLA01</v>
          </cell>
        </row>
        <row r="445">
          <cell r="F445" t="str">
            <v>E  TARRAGO01</v>
          </cell>
        </row>
        <row r="446">
          <cell r="F446" t="str">
            <v>E  VALENCI02</v>
          </cell>
        </row>
        <row r="447">
          <cell r="F447" t="str">
            <v>NL EINDHOV17</v>
          </cell>
        </row>
        <row r="448">
          <cell r="F448" t="str">
            <v>D  BERLIN02</v>
          </cell>
        </row>
        <row r="449">
          <cell r="F449" t="str">
            <v>D  DORTMUN01</v>
          </cell>
        </row>
        <row r="450">
          <cell r="F450" t="str">
            <v>D  NEUBRAN02</v>
          </cell>
        </row>
        <row r="451">
          <cell r="F451" t="str">
            <v>D  STUTTGA01</v>
          </cell>
        </row>
        <row r="452">
          <cell r="F452" t="str">
            <v>P  COIMBRA02</v>
          </cell>
        </row>
        <row r="453">
          <cell r="F453" t="str">
            <v>P  FUNCHAL03</v>
          </cell>
        </row>
        <row r="454">
          <cell r="F454" t="str">
            <v>P  VISEU 01</v>
          </cell>
        </row>
        <row r="455">
          <cell r="F455" t="str">
            <v>RO CLUJNAP01</v>
          </cell>
        </row>
        <row r="457">
          <cell r="F457" t="str">
            <v>I  BARI05</v>
          </cell>
        </row>
        <row r="458">
          <cell r="F458" t="str">
            <v>I  ROMA01</v>
          </cell>
        </row>
        <row r="459">
          <cell r="F459" t="str">
            <v>HR ZAGREB01</v>
          </cell>
        </row>
        <row r="460">
          <cell r="F460" t="str">
            <v>CZ BRNO01</v>
          </cell>
        </row>
        <row r="461">
          <cell r="F461" t="str">
            <v>F  PARIS270</v>
          </cell>
        </row>
        <row r="462">
          <cell r="F462" t="str">
            <v>E  MADRID05</v>
          </cell>
        </row>
        <row r="463">
          <cell r="F463" t="str">
            <v>E  VALENCI02</v>
          </cell>
        </row>
        <row r="464">
          <cell r="F464" t="str">
            <v>P  BRAGANC01</v>
          </cell>
        </row>
        <row r="465">
          <cell r="F465" t="str">
            <v>D  CLAUSTH01</v>
          </cell>
        </row>
        <row r="466">
          <cell r="F466" t="str">
            <v>D  HANNOVE01</v>
          </cell>
        </row>
        <row r="467">
          <cell r="F467" t="str">
            <v>TR KIRKLAR01</v>
          </cell>
        </row>
        <row r="468">
          <cell r="F468" t="str">
            <v>TR MERSIN05</v>
          </cell>
        </row>
        <row r="469">
          <cell r="F469" t="str">
            <v>A  WIEN02</v>
          </cell>
        </row>
        <row r="470">
          <cell r="F470" t="str">
            <v>B  BRUSSEL01</v>
          </cell>
        </row>
        <row r="471">
          <cell r="F471" t="str">
            <v>BG SOFIA03</v>
          </cell>
        </row>
        <row r="472">
          <cell r="F472" t="str">
            <v>HR DUBROVN01</v>
          </cell>
        </row>
        <row r="473">
          <cell r="F473" t="str">
            <v>HR OSIJEK01</v>
          </cell>
        </row>
        <row r="474">
          <cell r="F474" t="str">
            <v>HR OSIJEK01</v>
          </cell>
        </row>
        <row r="475">
          <cell r="F475" t="str">
            <v>CZ OPAVA01</v>
          </cell>
        </row>
        <row r="476">
          <cell r="F476" t="str">
            <v>CZ OSTRAVA01</v>
          </cell>
        </row>
        <row r="477">
          <cell r="F477" t="str">
            <v>CZ ZLIN01</v>
          </cell>
        </row>
        <row r="478">
          <cell r="F478" t="str">
            <v>SF HAMEENL09</v>
          </cell>
        </row>
        <row r="479">
          <cell r="F479" t="str">
            <v>SF TAMPERE17</v>
          </cell>
        </row>
        <row r="480">
          <cell r="F480" t="str">
            <v>SF VAASA01</v>
          </cell>
        </row>
        <row r="481">
          <cell r="F481" t="str">
            <v>SF KOKKOLA05</v>
          </cell>
        </row>
        <row r="483">
          <cell r="F483" t="str">
            <v>F  LILLE103</v>
          </cell>
        </row>
        <row r="484">
          <cell r="F484" t="str">
            <v>F  NANCY43</v>
          </cell>
        </row>
        <row r="485">
          <cell r="F485" t="str">
            <v>F  PARIS270</v>
          </cell>
        </row>
        <row r="486">
          <cell r="F486" t="str">
            <v>F  ST-ETIE01</v>
          </cell>
        </row>
        <row r="487">
          <cell r="F487" t="str">
            <v>G  ATHINE41</v>
          </cell>
        </row>
        <row r="488">
          <cell r="F488" t="str">
            <v>G  ATHINE41</v>
          </cell>
        </row>
        <row r="489">
          <cell r="F489" t="str">
            <v>G  THESSAL14</v>
          </cell>
        </row>
        <row r="490">
          <cell r="F490" t="str">
            <v>NL ARNHEM27</v>
          </cell>
        </row>
        <row r="491">
          <cell r="F491" t="str">
            <v>E  BARCELO16</v>
          </cell>
        </row>
        <row r="492">
          <cell r="F492" t="str">
            <v>E  BARCELO03</v>
          </cell>
        </row>
        <row r="493">
          <cell r="F493" t="str">
            <v>E  BILBAO01</v>
          </cell>
        </row>
        <row r="494">
          <cell r="F494" t="str">
            <v>E  JAEN01</v>
          </cell>
        </row>
        <row r="495">
          <cell r="F495" t="str">
            <v>E  JAEN01</v>
          </cell>
        </row>
        <row r="496">
          <cell r="F496" t="str">
            <v>E  MADRID05</v>
          </cell>
        </row>
        <row r="497">
          <cell r="F497" t="str">
            <v>E  SANTIAG09</v>
          </cell>
        </row>
        <row r="498">
          <cell r="F498" t="str">
            <v>E  VALENCI02</v>
          </cell>
        </row>
        <row r="499">
          <cell r="F499" t="str">
            <v>E  VALENCI02</v>
          </cell>
        </row>
        <row r="500">
          <cell r="F500" t="str">
            <v>E  VIGO01</v>
          </cell>
        </row>
        <row r="501">
          <cell r="F501" t="str">
            <v>E  SALAMAN02</v>
          </cell>
        </row>
        <row r="502">
          <cell r="F502" t="str">
            <v>E  TARRAGO01</v>
          </cell>
        </row>
        <row r="503">
          <cell r="F503" t="str">
            <v>LV RIGA02</v>
          </cell>
        </row>
        <row r="504">
          <cell r="F504" t="str">
            <v>D  BRANDEN01</v>
          </cell>
        </row>
        <row r="505">
          <cell r="F505" t="str">
            <v>D  FRANKFU08</v>
          </cell>
        </row>
        <row r="506">
          <cell r="F506" t="str">
            <v>D  GELSENK02</v>
          </cell>
        </row>
        <row r="507">
          <cell r="F507" t="str">
            <v>D  KARLSRU01</v>
          </cell>
        </row>
        <row r="508">
          <cell r="F508" t="str">
            <v>D  KREFELD01</v>
          </cell>
        </row>
        <row r="509">
          <cell r="F509" t="str">
            <v>D  KREFELD01</v>
          </cell>
        </row>
        <row r="510">
          <cell r="F510" t="str">
            <v>D  OFFENBU01</v>
          </cell>
        </row>
        <row r="511">
          <cell r="F511" t="str">
            <v>D  ROSTOCK01</v>
          </cell>
        </row>
        <row r="512">
          <cell r="F512" t="str">
            <v>D  ROSTOCK01</v>
          </cell>
        </row>
        <row r="513">
          <cell r="F513" t="str">
            <v>D  STRALSU01</v>
          </cell>
        </row>
        <row r="514">
          <cell r="F514" t="str">
            <v>D  PADERBO01</v>
          </cell>
        </row>
        <row r="515">
          <cell r="F515" t="str">
            <v>D  POTSDAM01</v>
          </cell>
        </row>
        <row r="516">
          <cell r="F516" t="str">
            <v>D  WILDAU01</v>
          </cell>
        </row>
        <row r="517">
          <cell r="F517" t="str">
            <v>P  COIMBRA02</v>
          </cell>
        </row>
        <row r="518">
          <cell r="F518" t="str">
            <v>P  COVILHA01</v>
          </cell>
        </row>
        <row r="519">
          <cell r="F519" t="str">
            <v>P  BRAGA01</v>
          </cell>
        </row>
        <row r="520">
          <cell r="F520" t="str">
            <v>P  PORTALE01</v>
          </cell>
        </row>
        <row r="521">
          <cell r="F521" t="str">
            <v>P  PORTO02</v>
          </cell>
        </row>
        <row r="522">
          <cell r="F522" t="str">
            <v>P  VISEU 01</v>
          </cell>
        </row>
        <row r="523">
          <cell r="F523" t="str">
            <v>RO BUCURES04</v>
          </cell>
        </row>
        <row r="524">
          <cell r="F524" t="str">
            <v>RO BUCURES43</v>
          </cell>
        </row>
        <row r="525">
          <cell r="F525" t="str">
            <v>RO IASI05</v>
          </cell>
        </row>
        <row r="526">
          <cell r="F526" t="str">
            <v>RO CLUJNAP01</v>
          </cell>
        </row>
        <row r="527">
          <cell r="F527" t="str">
            <v>SK BANSKA01</v>
          </cell>
        </row>
        <row r="528">
          <cell r="F528" t="str">
            <v>SK BRATISL01</v>
          </cell>
        </row>
        <row r="530">
          <cell r="F530" t="str">
            <v>SI MARIBOR01</v>
          </cell>
        </row>
        <row r="531">
          <cell r="F531" t="str">
            <v>S  KARLSTA01</v>
          </cell>
        </row>
        <row r="532">
          <cell r="F532" t="str">
            <v>TR ANKARA04</v>
          </cell>
        </row>
        <row r="534">
          <cell r="F534" t="str">
            <v>TR CANKIRI01</v>
          </cell>
        </row>
        <row r="535">
          <cell r="F535" t="str">
            <v>TR DENIZLI01</v>
          </cell>
        </row>
        <row r="536">
          <cell r="F536" t="str">
            <v>TR DENIZLI01</v>
          </cell>
        </row>
        <row r="537">
          <cell r="F537" t="str">
            <v>TR ERZINCA01</v>
          </cell>
        </row>
        <row r="538">
          <cell r="F538" t="str">
            <v>TR ESKISEH03</v>
          </cell>
        </row>
        <row r="539">
          <cell r="F539" t="str">
            <v>TR ISPARTA01</v>
          </cell>
        </row>
        <row r="540">
          <cell r="F540" t="str">
            <v>TR ISTANBU61</v>
          </cell>
        </row>
        <row r="541">
          <cell r="F541" t="str">
            <v>TR ISTANBU04</v>
          </cell>
        </row>
        <row r="542">
          <cell r="F542" t="str">
            <v>TR KOCAELI02</v>
          </cell>
        </row>
        <row r="543">
          <cell r="F543" t="str">
            <v>TR KONYA 05</v>
          </cell>
        </row>
        <row r="544">
          <cell r="F544" t="str">
            <v>HU DUNAUJ01</v>
          </cell>
        </row>
        <row r="545">
          <cell r="F545" t="str">
            <v>HU SZFVAR01</v>
          </cell>
        </row>
        <row r="546">
          <cell r="F546" t="str">
            <v>HU GODOLLO01</v>
          </cell>
        </row>
        <row r="547">
          <cell r="F547" t="str">
            <v>I  BARI05</v>
          </cell>
        </row>
        <row r="548">
          <cell r="F548" t="str">
            <v>I  NAPOLI11</v>
          </cell>
        </row>
        <row r="549">
          <cell r="F549" t="str">
            <v>I  PALERMO01</v>
          </cell>
        </row>
        <row r="550">
          <cell r="F550" t="str">
            <v>I  ROMA02</v>
          </cell>
        </row>
        <row r="551">
          <cell r="F551" t="str">
            <v>B  LEUVEN01</v>
          </cell>
        </row>
        <row r="552">
          <cell r="F552" t="str">
            <v>CZ ZLIN01</v>
          </cell>
        </row>
        <row r="553">
          <cell r="F553" t="str">
            <v>DK ALBORG01</v>
          </cell>
        </row>
        <row r="554">
          <cell r="F554" t="str">
            <v>SF TURKU02</v>
          </cell>
        </row>
        <row r="555">
          <cell r="F555" t="str">
            <v>F  CAEN05</v>
          </cell>
        </row>
        <row r="556">
          <cell r="F556" t="str">
            <v>F  PARIS481</v>
          </cell>
        </row>
        <row r="557">
          <cell r="F557" t="str">
            <v>F  RENNES01</v>
          </cell>
        </row>
        <row r="558">
          <cell r="F558" t="str">
            <v>F  STRASBO31</v>
          </cell>
        </row>
        <row r="559">
          <cell r="F559" t="str">
            <v>F  VALENCI01</v>
          </cell>
        </row>
        <row r="560">
          <cell r="F560" t="str">
            <v>E  ALICANT01</v>
          </cell>
        </row>
        <row r="562">
          <cell r="F562" t="str">
            <v>E  MADRID05</v>
          </cell>
        </row>
        <row r="564">
          <cell r="F564" t="str">
            <v>E  JAEN01</v>
          </cell>
        </row>
        <row r="565">
          <cell r="F565" t="str">
            <v>E  JAEN01</v>
          </cell>
        </row>
        <row r="566">
          <cell r="F566" t="str">
            <v>E  SANTAND01</v>
          </cell>
        </row>
        <row r="567">
          <cell r="F567" t="str">
            <v>E  TARRAGO01</v>
          </cell>
        </row>
        <row r="568">
          <cell r="F568" t="str">
            <v>NL ENSCHED01</v>
          </cell>
        </row>
        <row r="570">
          <cell r="F570" t="str">
            <v>D  FREIBER01</v>
          </cell>
        </row>
        <row r="571">
          <cell r="F571" t="str">
            <v>D  ROSENHE01</v>
          </cell>
        </row>
        <row r="573">
          <cell r="F573" t="str">
            <v>P  LISBOA109</v>
          </cell>
        </row>
        <row r="574">
          <cell r="F574" t="str">
            <v>P  PORTO02</v>
          </cell>
        </row>
        <row r="575">
          <cell r="F575" t="str">
            <v>P  PORTO02</v>
          </cell>
        </row>
        <row r="576">
          <cell r="F576" t="str">
            <v>SK KOSICE03</v>
          </cell>
        </row>
        <row r="577">
          <cell r="F577" t="str">
            <v>TR CANKIRI01</v>
          </cell>
        </row>
        <row r="578">
          <cell r="F578" t="str">
            <v>TR ESKISEH02</v>
          </cell>
        </row>
        <row r="579">
          <cell r="F579" t="str">
            <v>TR ISTANBU03</v>
          </cell>
        </row>
        <row r="580">
          <cell r="F580" t="str">
            <v>TR ISTANBU07</v>
          </cell>
        </row>
        <row r="581">
          <cell r="F581" t="str">
            <v>TR IZMIR03</v>
          </cell>
        </row>
        <row r="582">
          <cell r="F582" t="str">
            <v>TR SAMSUN01</v>
          </cell>
        </row>
        <row r="583">
          <cell r="F583" t="str">
            <v>HU BUDAPES02</v>
          </cell>
        </row>
        <row r="584">
          <cell r="F584" t="str">
            <v>HU PECS01</v>
          </cell>
        </row>
        <row r="585">
          <cell r="F585" t="str">
            <v>I  CATANIA01</v>
          </cell>
        </row>
        <row r="586">
          <cell r="F586" t="str">
            <v>I  CATANIA01</v>
          </cell>
        </row>
        <row r="587">
          <cell r="F587" t="str">
            <v>I  NAPOLI01</v>
          </cell>
        </row>
        <row r="588">
          <cell r="F588" t="str">
            <v>I  SALERNO01</v>
          </cell>
        </row>
        <row r="590">
          <cell r="F590" t="str">
            <v>TR AFYON01</v>
          </cell>
        </row>
        <row r="591">
          <cell r="F591" t="str">
            <v>F  VALENCI01</v>
          </cell>
        </row>
        <row r="593">
          <cell r="F593" t="str">
            <v>CZ LIBEREC01</v>
          </cell>
        </row>
        <row r="596">
          <cell r="F596" t="str">
            <v>E  BILBAO02</v>
          </cell>
        </row>
        <row r="597">
          <cell r="F597" t="str">
            <v>CZ OSTRAVA01</v>
          </cell>
        </row>
        <row r="598">
          <cell r="F598" t="str">
            <v>TR ISTANBU03</v>
          </cell>
        </row>
        <row r="599">
          <cell r="F599" t="str">
            <v>I  PADOVA01</v>
          </cell>
        </row>
        <row r="600">
          <cell r="F600" t="str">
            <v>TR AFYON01</v>
          </cell>
        </row>
        <row r="601">
          <cell r="F601" t="str">
            <v>P  PORTALE01</v>
          </cell>
        </row>
        <row r="602">
          <cell r="F602" t="str">
            <v>P  PORTALE01</v>
          </cell>
        </row>
        <row r="603">
          <cell r="F603" t="str">
            <v>RO BUCURES12</v>
          </cell>
        </row>
        <row r="604">
          <cell r="F604" t="str">
            <v>E  MURCIA04</v>
          </cell>
        </row>
        <row r="605">
          <cell r="F605" t="str">
            <v>D  STRALSU01</v>
          </cell>
        </row>
        <row r="606">
          <cell r="F606" t="str">
            <v>F  VALENCI21</v>
          </cell>
        </row>
        <row r="607">
          <cell r="F607" t="str">
            <v>F  VALENCI21</v>
          </cell>
        </row>
        <row r="608">
          <cell r="F608" t="str">
            <v>F  VALENCI21</v>
          </cell>
        </row>
        <row r="609">
          <cell r="F609" t="str">
            <v>F  VALENCI21</v>
          </cell>
        </row>
        <row r="610">
          <cell r="F610" t="str">
            <v>F  VALENCI21</v>
          </cell>
        </row>
        <row r="611">
          <cell r="F611" t="str">
            <v>F  VALENCI21</v>
          </cell>
        </row>
        <row r="612">
          <cell r="F612" t="str">
            <v>F  VALENCI21</v>
          </cell>
        </row>
        <row r="613">
          <cell r="F613" t="str">
            <v>SK BRATISL01</v>
          </cell>
        </row>
        <row r="614">
          <cell r="F614" t="str">
            <v>SI MARIBOR01</v>
          </cell>
        </row>
        <row r="615">
          <cell r="F615" t="str">
            <v>TR ANTALYA03</v>
          </cell>
        </row>
        <row r="616">
          <cell r="F616" t="str">
            <v>A  WIEN02</v>
          </cell>
        </row>
        <row r="617">
          <cell r="F617" t="str">
            <v>LT KAUNAS02</v>
          </cell>
        </row>
        <row r="618">
          <cell r="F618" t="str">
            <v>TR ESKISEH03</v>
          </cell>
        </row>
        <row r="620">
          <cell r="F620" t="str">
            <v>D  FRANKFU01</v>
          </cell>
        </row>
        <row r="621">
          <cell r="F621" t="str">
            <v>TR ISTANBU37</v>
          </cell>
        </row>
        <row r="622">
          <cell r="F622" t="str">
            <v>F  VANNES04</v>
          </cell>
        </row>
        <row r="624">
          <cell r="F624" t="str">
            <v>E  MADRID05</v>
          </cell>
        </row>
        <row r="626">
          <cell r="F626" t="str">
            <v>D  KARLSRU01</v>
          </cell>
        </row>
        <row r="627">
          <cell r="F627" t="str">
            <v>SK ZILINA01</v>
          </cell>
        </row>
        <row r="631">
          <cell r="F631" t="str">
            <v>TR ANKARA18</v>
          </cell>
        </row>
        <row r="632">
          <cell r="F632" t="str">
            <v>TR IZMIR04</v>
          </cell>
        </row>
        <row r="636">
          <cell r="F636" t="str">
            <v>CZ LIBEREC01</v>
          </cell>
        </row>
        <row r="639">
          <cell r="F639" t="str">
            <v>TR HATAY02</v>
          </cell>
        </row>
        <row r="640">
          <cell r="F640" t="str">
            <v>F  PAU01</v>
          </cell>
        </row>
        <row r="641">
          <cell r="F641" t="str">
            <v>F  PAU01</v>
          </cell>
        </row>
        <row r="642">
          <cell r="F642" t="str">
            <v>F  PAU01</v>
          </cell>
        </row>
        <row r="645">
          <cell r="F645" t="str">
            <v>E  JAEN01</v>
          </cell>
        </row>
        <row r="646">
          <cell r="F646" t="str">
            <v>E  JAEN01</v>
          </cell>
        </row>
        <row r="647">
          <cell r="F647" t="str">
            <v>E  JAEN01</v>
          </cell>
        </row>
        <row r="648">
          <cell r="F648" t="str">
            <v>E  JAEN01</v>
          </cell>
        </row>
        <row r="649">
          <cell r="F649" t="str">
            <v>E  BARCELO03</v>
          </cell>
        </row>
        <row r="650">
          <cell r="F650" t="str">
            <v>TR KIRKLAR01</v>
          </cell>
        </row>
        <row r="652">
          <cell r="F652" t="str">
            <v>D  SIEGEN01</v>
          </cell>
        </row>
        <row r="653">
          <cell r="F653" t="str">
            <v>E  TARRAGO01</v>
          </cell>
        </row>
        <row r="654">
          <cell r="F654" t="str">
            <v>I  ROMA06</v>
          </cell>
        </row>
        <row r="655">
          <cell r="F655" t="str">
            <v>P  PORTO02</v>
          </cell>
        </row>
        <row r="656">
          <cell r="F656" t="str">
            <v>TR ANKARA06</v>
          </cell>
        </row>
        <row r="657">
          <cell r="F657" t="str">
            <v>I  PADOVA01</v>
          </cell>
        </row>
        <row r="658">
          <cell r="F658" t="str">
            <v>CZ PARDUB01</v>
          </cell>
        </row>
        <row r="659">
          <cell r="F659" t="str">
            <v>F  NANTES01</v>
          </cell>
        </row>
        <row r="660">
          <cell r="F660" t="str">
            <v>F  NANTES01</v>
          </cell>
        </row>
        <row r="661">
          <cell r="F661" t="str">
            <v>F  NANTES01</v>
          </cell>
        </row>
        <row r="662">
          <cell r="F662" t="str">
            <v>F  NANTES01</v>
          </cell>
        </row>
        <row r="663">
          <cell r="F663" t="str">
            <v>F  NANTES01</v>
          </cell>
        </row>
        <row r="664">
          <cell r="F664" t="str">
            <v>E  JAEN01</v>
          </cell>
        </row>
        <row r="665">
          <cell r="F665" t="str">
            <v>E  JAEN01</v>
          </cell>
        </row>
        <row r="666">
          <cell r="F666" t="str">
            <v>F  EVRY04</v>
          </cell>
        </row>
        <row r="667">
          <cell r="F667" t="str">
            <v>P  BRAGANC01</v>
          </cell>
        </row>
      </sheetData>
      <sheetData sheetId="1"/>
      <sheetData sheetId="2">
        <row r="2">
          <cell r="F2" t="str">
            <v>Architektury</v>
          </cell>
          <cell r="G2" t="str">
            <v>dziedzina nauk inżynieryjno-technicznych / architektura i urbanistyka</v>
          </cell>
          <cell r="I2" t="str">
            <v>0213</v>
          </cell>
          <cell r="J2" t="str">
            <v>Fine Arts</v>
          </cell>
        </row>
        <row r="3">
          <cell r="F3" t="str">
            <v>Automatyki, Robotyki i Elektrotechniki</v>
          </cell>
          <cell r="G3" t="str">
            <v>dziedzina nauk inżynieryjno-technicznych / automatyka, elektronika, elektrotechnika i technologie kosmiczne</v>
          </cell>
          <cell r="I3" t="str">
            <v>0410</v>
          </cell>
          <cell r="J3" t="str">
            <v>Business and Administration</v>
          </cell>
        </row>
        <row r="4">
          <cell r="F4" t="str">
            <v>Informatyki i Telekomunikacji</v>
          </cell>
          <cell r="G4" t="str">
            <v>dziedzina nauk inżynieryjno-technicznych / informatyka techniczna i telekomunikacja</v>
          </cell>
          <cell r="I4" t="str">
            <v>0413</v>
          </cell>
          <cell r="J4" t="str">
            <v>Management and Administration</v>
          </cell>
        </row>
        <row r="5">
          <cell r="F5" t="str">
            <v>Inżynierii Lądowej i Transportu</v>
          </cell>
          <cell r="G5" t="str">
            <v>dziedzina nauk inżynieryjno-technicznych / inżynieria lądowa, geodezja i transport</v>
          </cell>
          <cell r="I5" t="str">
            <v>0520</v>
          </cell>
          <cell r="J5" t="str">
            <v>Environment</v>
          </cell>
        </row>
        <row r="6">
          <cell r="F6" t="str">
            <v>Inżynierii Materiałowej i Fizyki Technicznej</v>
          </cell>
          <cell r="G6" t="str">
            <v>dziedzina nauk inżynieryjno-technicznych / inżynieria materiałowa</v>
          </cell>
          <cell r="I6" t="str">
            <v>0530</v>
          </cell>
          <cell r="J6" t="str">
            <v>Physical Sciences</v>
          </cell>
        </row>
        <row r="7">
          <cell r="F7" t="str">
            <v>Inżynierii Mechanicznej</v>
          </cell>
          <cell r="G7" t="str">
            <v>dziedzina nauk inżynieryjno-technicznych / inżynieria mechaniczna</v>
          </cell>
          <cell r="I7" t="str">
            <v>0531</v>
          </cell>
          <cell r="J7" t="str">
            <v>Chemistry</v>
          </cell>
        </row>
        <row r="8">
          <cell r="F8" t="str">
            <v>Inżynierii Środowiska i Energetyki</v>
          </cell>
          <cell r="G8" t="str">
            <v>dziedzina nauk inżynieryjno-technicznych / inżynieria środowiska, górnictwo i energetyka</v>
          </cell>
          <cell r="I8" t="str">
            <v>0533</v>
          </cell>
          <cell r="J8" t="str">
            <v>Physics</v>
          </cell>
        </row>
        <row r="9">
          <cell r="F9" t="str">
            <v>Inżynierii Zarządzania</v>
          </cell>
          <cell r="G9" t="str">
            <v>dziedzina nauk społecznych / nauki o zarządzaniu i jakości</v>
          </cell>
          <cell r="I9" t="str">
            <v>0540</v>
          </cell>
          <cell r="J9" t="str">
            <v>Mathematics and Statistics</v>
          </cell>
        </row>
        <row r="10">
          <cell r="F10" t="str">
            <v>Technologii Chemicznej</v>
          </cell>
          <cell r="G10" t="str">
            <v>dziedzina nauk inżynieryjno-technicznych / inżynieria chemiczna</v>
          </cell>
          <cell r="I10" t="str">
            <v>0541</v>
          </cell>
          <cell r="J10" t="str">
            <v>Mathematics</v>
          </cell>
        </row>
        <row r="11">
          <cell r="F11" t="str">
            <v>CJK</v>
          </cell>
          <cell r="G11" t="str">
            <v>dziedzina nauk humanistycznych / językoznawstwo</v>
          </cell>
          <cell r="I11" t="str">
            <v>0542</v>
          </cell>
          <cell r="J11" t="str">
            <v>Statistics</v>
          </cell>
        </row>
        <row r="12">
          <cell r="F12" t="str">
            <v>PP</v>
          </cell>
          <cell r="G12" t="str">
            <v>umowa ogólnouczelniana</v>
          </cell>
          <cell r="I12" t="str">
            <v>0610</v>
          </cell>
          <cell r="J12" t="str">
            <v>Information and Communication Technologies</v>
          </cell>
        </row>
        <row r="13">
          <cell r="I13" t="str">
            <v>0611</v>
          </cell>
          <cell r="J13" t="str">
            <v>Computer Use</v>
          </cell>
        </row>
        <row r="14">
          <cell r="I14" t="str">
            <v>0612</v>
          </cell>
          <cell r="J14" t="str">
            <v>Database and Network Design and Administration</v>
          </cell>
        </row>
        <row r="15">
          <cell r="I15" t="str">
            <v>0613</v>
          </cell>
          <cell r="J15" t="str">
            <v>Software and Applications Development and Analysis</v>
          </cell>
        </row>
        <row r="16">
          <cell r="I16" t="str">
            <v>0710</v>
          </cell>
          <cell r="J16" t="str">
            <v>Engineering and Engineering Trades</v>
          </cell>
        </row>
        <row r="17">
          <cell r="I17" t="str">
            <v>0711</v>
          </cell>
          <cell r="J17" t="str">
            <v>Chemical Engineering and Processes</v>
          </cell>
        </row>
        <row r="18">
          <cell r="I18" t="str">
            <v>0712</v>
          </cell>
          <cell r="J18" t="str">
            <v>Environmental Protection Technology</v>
          </cell>
        </row>
        <row r="19">
          <cell r="I19" t="str">
            <v>0713</v>
          </cell>
          <cell r="J19" t="str">
            <v>Electricity and Energy</v>
          </cell>
        </row>
        <row r="20">
          <cell r="I20" t="str">
            <v>0714</v>
          </cell>
          <cell r="J20" t="str">
            <v>Electronics and Automation</v>
          </cell>
        </row>
        <row r="21">
          <cell r="I21" t="str">
            <v>0715</v>
          </cell>
          <cell r="J21" t="str">
            <v>Mechanics and Metal Trades</v>
          </cell>
        </row>
        <row r="22">
          <cell r="I22" t="str">
            <v>0716</v>
          </cell>
          <cell r="J22" t="str">
            <v>Motor Vehicles, Ships and Aircraft</v>
          </cell>
        </row>
        <row r="23">
          <cell r="I23" t="str">
            <v>0720</v>
          </cell>
          <cell r="J23" t="str">
            <v>Manufacturing and Processing</v>
          </cell>
        </row>
        <row r="24">
          <cell r="I24" t="str">
            <v>0722</v>
          </cell>
          <cell r="J24" t="str">
            <v>Materials (Glass, Paper, Plastic and Wood)</v>
          </cell>
        </row>
        <row r="25">
          <cell r="I25" t="str">
            <v>0723</v>
          </cell>
          <cell r="J25" t="str">
            <v>Textiles (Clothes, Footwear and Leather)</v>
          </cell>
        </row>
        <row r="26">
          <cell r="I26" t="str">
            <v>0730</v>
          </cell>
          <cell r="J26" t="str">
            <v>Architecture and Construction</v>
          </cell>
        </row>
        <row r="27">
          <cell r="I27" t="str">
            <v>0731</v>
          </cell>
          <cell r="J27" t="str">
            <v>Architecture and Town Planning</v>
          </cell>
        </row>
        <row r="28">
          <cell r="I28" t="str">
            <v>0732</v>
          </cell>
          <cell r="J28" t="str">
            <v>Building and Civil Engineering</v>
          </cell>
        </row>
        <row r="29">
          <cell r="I29" t="str">
            <v>0916</v>
          </cell>
          <cell r="J29" t="str">
            <v>Pharmacy</v>
          </cell>
        </row>
        <row r="30">
          <cell r="I30" t="str">
            <v>0512</v>
          </cell>
          <cell r="J30" t="str">
            <v>Biochemistry</v>
          </cell>
        </row>
        <row r="31">
          <cell r="I31" t="str">
            <v>0914</v>
          </cell>
          <cell r="J31" t="str">
            <v>Medical diagnostic and treatment technology</v>
          </cell>
        </row>
      </sheetData>
      <sheetData sheetId="3">
        <row r="1">
          <cell r="A1" t="str">
            <v>kod E+</v>
          </cell>
          <cell r="B1" t="str">
            <v>oryginalna nazwa uczelni</v>
          </cell>
          <cell r="C1" t="str">
            <v>angielska nazwa uczelni</v>
          </cell>
          <cell r="D1" t="str">
            <v>kraj</v>
          </cell>
          <cell r="E1" t="str">
            <v>miasto</v>
          </cell>
          <cell r="F1" t="str">
            <v>kontakt uczelnia</v>
          </cell>
          <cell r="G1" t="str">
            <v>strona www uczelni</v>
          </cell>
        </row>
        <row r="2">
          <cell r="A2" t="str">
            <v>A  GRAZ02</v>
          </cell>
          <cell r="B2" t="str">
            <v>Technische Universitaet Graz</v>
          </cell>
          <cell r="C2" t="str">
            <v>Graz University of Technology</v>
          </cell>
          <cell r="D2" t="str">
            <v>Austria</v>
          </cell>
          <cell r="E2" t="str">
            <v>Graz</v>
          </cell>
          <cell r="F2" t="str">
            <v>elisabeth.messner@tugraz.at; agreements@tugraz.at; agreements@tugraz.at</v>
          </cell>
          <cell r="G2" t="str">
            <v>https://www.tugraz.at</v>
          </cell>
        </row>
        <row r="3">
          <cell r="A3" t="str">
            <v>A  INNSBRU01</v>
          </cell>
          <cell r="B3" t="str">
            <v>Universitat Innsbruck</v>
          </cell>
          <cell r="D3" t="str">
            <v>Austria</v>
          </cell>
          <cell r="E3" t="str">
            <v>Innsbruck</v>
          </cell>
          <cell r="F3" t="str">
            <v>erasmus-incoming@uibk.ac.at</v>
          </cell>
          <cell r="G3" t="str">
            <v>https://www.uibk.ac.at/en/</v>
          </cell>
        </row>
        <row r="4">
          <cell r="A4" t="str">
            <v>A  KLAGENF01</v>
          </cell>
          <cell r="B4" t="str">
            <v>Alpen-Adria-Universität Klagenfurt</v>
          </cell>
          <cell r="C4" t="str">
            <v>University of Klagenfurt</v>
          </cell>
          <cell r="D4" t="str">
            <v>Austria</v>
          </cell>
          <cell r="E4" t="str">
            <v>Klagenfurt</v>
          </cell>
          <cell r="F4" t="str">
            <v xml:space="preserve">marco.messier@aau.at </v>
          </cell>
          <cell r="G4" t="str">
            <v>https://www.aau.at/</v>
          </cell>
        </row>
        <row r="5">
          <cell r="A5" t="str">
            <v>A  LINZ01</v>
          </cell>
          <cell r="B5" t="str">
            <v>Johannes Kepler Universität Linz</v>
          </cell>
          <cell r="C5" t="str">
            <v>Johannes Kepler University of Linz</v>
          </cell>
          <cell r="D5" t="str">
            <v>Austria</v>
          </cell>
          <cell r="E5" t="str">
            <v>Linz</v>
          </cell>
          <cell r="F5" t="str">
            <v>erasmus@jku.at; Ida.Haider@jku.at; esther.woeckinger@jku.at</v>
          </cell>
          <cell r="G5" t="str">
            <v>https://www.jku.at/</v>
          </cell>
        </row>
        <row r="6">
          <cell r="A6" t="str">
            <v>A  WIEN02</v>
          </cell>
          <cell r="B6" t="str">
            <v>Technische Universität Wien</v>
          </cell>
          <cell r="C6" t="str">
            <v>TU Wien</v>
          </cell>
          <cell r="D6" t="str">
            <v>Austria</v>
          </cell>
          <cell r="F6" t="str">
            <v>exchangein@tuwien.ac.at</v>
          </cell>
          <cell r="G6" t="str">
            <v>https://www.tuwien.at/</v>
          </cell>
        </row>
        <row r="7">
          <cell r="A7" t="str">
            <v>B  ANTWERP01</v>
          </cell>
          <cell r="B7" t="str">
            <v>Universiteit Antwerpen</v>
          </cell>
          <cell r="C7" t="str">
            <v>University of Antwerp</v>
          </cell>
          <cell r="D7" t="str">
            <v>Belgia</v>
          </cell>
          <cell r="E7" t="str">
            <v>Antwerpia</v>
          </cell>
          <cell r="F7" t="str">
            <v xml:space="preserve">sofie.krol@uantwerpen.be </v>
          </cell>
          <cell r="G7" t="str">
            <v>www.uantwerp.be</v>
          </cell>
        </row>
        <row r="8">
          <cell r="A8" t="str">
            <v>B  BRUSSEL01</v>
          </cell>
          <cell r="B8" t="str">
            <v>Vrije Universiteit Brussel</v>
          </cell>
          <cell r="C8" t="str">
            <v>University of Brussles</v>
          </cell>
          <cell r="D8" t="str">
            <v>Belgia</v>
          </cell>
          <cell r="E8" t="str">
            <v>Bruksela</v>
          </cell>
          <cell r="F8" t="str">
            <v xml:space="preserve">international.relations@vub.ac.be </v>
          </cell>
          <cell r="G8" t="str">
            <v>https://www.vub.be/</v>
          </cell>
        </row>
        <row r="9">
          <cell r="A9" t="str">
            <v>B  LEUVEN01</v>
          </cell>
          <cell r="B9" t="str">
            <v>Katholieke Universiteit Leuven</v>
          </cell>
          <cell r="C9" t="str">
            <v>KU Leuven</v>
          </cell>
          <cell r="D9" t="str">
            <v>Belgia</v>
          </cell>
          <cell r="E9" t="str">
            <v>Leuven</v>
          </cell>
          <cell r="F9" t="str">
            <v xml:space="preserve">elke.timmermans@int.kuleuven.be; hilde.lauwereys@kuleuven.be; </v>
          </cell>
          <cell r="G9" t="str">
            <v>https://www.kuleuven.be/</v>
          </cell>
        </row>
        <row r="10">
          <cell r="A10" t="str">
            <v>B  LIEGE01</v>
          </cell>
          <cell r="B10" t="str">
            <v>Université de Liege</v>
          </cell>
          <cell r="C10" t="str">
            <v>University of Liege</v>
          </cell>
          <cell r="D10" t="str">
            <v>Belgia</v>
          </cell>
          <cell r="E10" t="str">
            <v>Liège</v>
          </cell>
          <cell r="F10" t="str">
            <v>international@uliege.be</v>
          </cell>
          <cell r="G10" t="str">
            <v>https://www.uliege.be/</v>
          </cell>
        </row>
        <row r="11">
          <cell r="A11" t="str">
            <v>B  MONS21</v>
          </cell>
          <cell r="B11" t="str">
            <v>Université de Mons</v>
          </cell>
          <cell r="C11" t="str">
            <v>University of Mons</v>
          </cell>
          <cell r="D11" t="str">
            <v>Belgia</v>
          </cell>
          <cell r="E11" t="str">
            <v>Mons</v>
          </cell>
          <cell r="F11" t="str">
            <v xml:space="preserve">geraldine.berger@umons.ac.be; relint@umons.ac.be;  </v>
          </cell>
          <cell r="G11" t="str">
            <v>https://web.umons.ac.be/</v>
          </cell>
        </row>
        <row r="12">
          <cell r="A12" t="str">
            <v>BG ROUSSE01</v>
          </cell>
          <cell r="B12" t="str">
            <v>Русенски университет "Ангел Кънчев"</v>
          </cell>
          <cell r="C12" t="str">
            <v>University of Ruse</v>
          </cell>
          <cell r="D12" t="str">
            <v>Bułgaria</v>
          </cell>
          <cell r="E12" t="str">
            <v>Ruse</v>
          </cell>
          <cell r="F12" t="str">
            <v>outgoing students, agreements: mbogdanova@uni-ruse.bg, incoming students, staff: dgeorgieva@uni-ruse.bg</v>
          </cell>
          <cell r="G12" t="str">
            <v>https://www.uni-ruse.bg/</v>
          </cell>
        </row>
        <row r="13">
          <cell r="A13" t="str">
            <v>BG SOFIA03</v>
          </cell>
          <cell r="B13" t="str">
            <v>Университет за национално и световно стопанство</v>
          </cell>
          <cell r="C13" t="str">
            <v>University of National and World Economy</v>
          </cell>
          <cell r="D13" t="str">
            <v>Bułgaria</v>
          </cell>
          <cell r="E13" t="str">
            <v>Sofia</v>
          </cell>
          <cell r="F13" t="str">
            <v xml:space="preserve">erasmus@unwe.bg </v>
          </cell>
          <cell r="G13" t="str">
            <v>https://unwe.bg/</v>
          </cell>
        </row>
        <row r="14">
          <cell r="A14" t="str">
            <v>BG VARNA02</v>
          </cell>
          <cell r="B14" t="str">
            <v>Технически университет – Варна</v>
          </cell>
          <cell r="C14" t="str">
            <v>Technical University of Varna</v>
          </cell>
          <cell r="D14" t="str">
            <v>Bułgaria</v>
          </cell>
          <cell r="E14" t="str">
            <v>Varna</v>
          </cell>
          <cell r="F14" t="str">
            <v>erasmus@tu-varna.bg</v>
          </cell>
          <cell r="G14" t="str">
            <v>https://www1.tu-varna.bg/</v>
          </cell>
        </row>
        <row r="15">
          <cell r="A15" t="str">
            <v>BG VELIKO02</v>
          </cell>
          <cell r="B15" t="str">
            <v>Национален военен университет "Васил Левски"</v>
          </cell>
          <cell r="C15" t="str">
            <v>Vasil Levski National Military University</v>
          </cell>
          <cell r="D15" t="str">
            <v>Bułgaria</v>
          </cell>
          <cell r="F15" t="str">
            <v>nvu@nvu.bg</v>
          </cell>
          <cell r="G15" t="str">
            <v>https://www.nvu.bg/</v>
          </cell>
        </row>
        <row r="16">
          <cell r="A16" t="str">
            <v>CH BERN11</v>
          </cell>
          <cell r="B16" t="str">
            <v>Berner Fachhochschule</v>
          </cell>
          <cell r="C16" t="str">
            <v>BFH Bern University of Applied Sciences</v>
          </cell>
          <cell r="D16" t="str">
            <v>Szwajcaria</v>
          </cell>
          <cell r="F16" t="str">
            <v>international.ti@bfh.ch</v>
          </cell>
          <cell r="G16" t="str">
            <v>https://www.bfh.ch/</v>
          </cell>
        </row>
        <row r="17">
          <cell r="A17" t="str">
            <v>CZ BRNO01</v>
          </cell>
          <cell r="B17" t="str">
            <v>Vysoke uceni technicke v Brne</v>
          </cell>
          <cell r="C17" t="str">
            <v>Brno University of Technology</v>
          </cell>
          <cell r="D17" t="str">
            <v>Czechy</v>
          </cell>
          <cell r="E17" t="str">
            <v>Brno</v>
          </cell>
          <cell r="F17" t="str">
            <v>international@vutbr.cz; havlovad@fa.vutbr.cz; vesela.m@vutbr.cz</v>
          </cell>
          <cell r="G17" t="str">
            <v>https://www.vut.cz/en/</v>
          </cell>
        </row>
        <row r="18">
          <cell r="A18" t="str">
            <v>CZ BRNO10</v>
          </cell>
          <cell r="B18" t="str">
            <v>Univerzita obrany</v>
          </cell>
          <cell r="C18" t="str">
            <v>University of Defence</v>
          </cell>
          <cell r="D18" t="str">
            <v>Czechy</v>
          </cell>
          <cell r="E18" t="str">
            <v>Brno</v>
          </cell>
          <cell r="F18" t="str">
            <v xml:space="preserve">hana.vlachova@unob.cz </v>
          </cell>
          <cell r="G18" t="str">
            <v>www.unob.cz</v>
          </cell>
        </row>
        <row r="19">
          <cell r="A19" t="str">
            <v>CZ CESKE04</v>
          </cell>
          <cell r="B19" t="str">
            <v>Vysoká škola technická a ekonomická v Českých Budějovicích</v>
          </cell>
          <cell r="C19" t="str">
            <v>Institute of Technology and Business</v>
          </cell>
          <cell r="D19" t="str">
            <v>Czechy</v>
          </cell>
          <cell r="E19" t="str">
            <v>České Budějovice</v>
          </cell>
          <cell r="F19" t="str">
            <v>troupova@mail.vstecb.cz</v>
          </cell>
          <cell r="G19" t="str">
            <v>https://www.vstecb.cz/</v>
          </cell>
        </row>
        <row r="20">
          <cell r="A20" t="str">
            <v>CZ LIBEREC01</v>
          </cell>
          <cell r="B20" t="str">
            <v>Technická univerzita v Liberci</v>
          </cell>
          <cell r="C20" t="str">
            <v>Technical University of Leberec</v>
          </cell>
          <cell r="D20" t="str">
            <v>Czechy</v>
          </cell>
          <cell r="E20" t="str">
            <v>Liberec</v>
          </cell>
          <cell r="F20" t="str">
            <v>erasmus@tul.cz</v>
          </cell>
          <cell r="G20" t="str">
            <v>https://www.tul.cz/</v>
          </cell>
        </row>
        <row r="21">
          <cell r="A21" t="str">
            <v>CZ OPAVA01</v>
          </cell>
          <cell r="B21" t="str">
            <v>Slezská univerzita v Opavě</v>
          </cell>
          <cell r="C21" t="str">
            <v>Silesian University in Opava (School of Business Administration in Karvina)</v>
          </cell>
          <cell r="D21" t="str">
            <v>Czechy</v>
          </cell>
          <cell r="E21" t="str">
            <v>Opawa</v>
          </cell>
          <cell r="F21" t="str">
            <v>international@opf.slu.cz</v>
          </cell>
          <cell r="G21" t="str">
            <v>https://www.slu.cz/</v>
          </cell>
        </row>
        <row r="22">
          <cell r="A22" t="str">
            <v>CZ OSTRAVA01</v>
          </cell>
          <cell r="B22" t="str">
            <v>Vysoká škola báňská - Technická univerzita Ostrava</v>
          </cell>
          <cell r="C22" t="str">
            <v>Technical University of Ostrava</v>
          </cell>
          <cell r="D22" t="str">
            <v>Czechy</v>
          </cell>
          <cell r="E22" t="str">
            <v>Ostrawa</v>
          </cell>
          <cell r="F22" t="str">
            <v>kamila.pokorna@vsb.cz;monika.manakova@vsb.cz</v>
          </cell>
          <cell r="G22" t="str">
            <v>https://www.vsb.cz/</v>
          </cell>
        </row>
        <row r="23">
          <cell r="A23" t="str">
            <v>CZ PRAHA02</v>
          </cell>
          <cell r="B23" t="str">
            <v>Česká zemědělská univerzita v Praze</v>
          </cell>
          <cell r="C23" t="str">
            <v>Czech University of Life Sciences Prague</v>
          </cell>
          <cell r="D23" t="str">
            <v>Czechy</v>
          </cell>
          <cell r="E23" t="str">
            <v>Praga</v>
          </cell>
          <cell r="F23" t="str">
            <v>erasmus_incoming@rektorat.czu.cz</v>
          </cell>
          <cell r="G23" t="str">
            <v>www.czu.cz</v>
          </cell>
        </row>
        <row r="24">
          <cell r="A24" t="str">
            <v>CZ PRAHA07</v>
          </cell>
          <cell r="B24" t="str">
            <v>Univerzita Karlova</v>
          </cell>
          <cell r="C24" t="str">
            <v>Charles University in Prague</v>
          </cell>
          <cell r="D24" t="str">
            <v>Czechy</v>
          </cell>
          <cell r="E24" t="str">
            <v>Praga</v>
          </cell>
          <cell r="F24" t="str">
            <v>Ondrej.pangrac@mff.cuni.cz;  erasmus@ruk.cuni.cz</v>
          </cell>
          <cell r="G24" t="str">
            <v>https://cuni.cz/</v>
          </cell>
        </row>
        <row r="25">
          <cell r="A25" t="str">
            <v>CZ PRAHA10</v>
          </cell>
          <cell r="B25" t="str">
            <v>České vysoké učení technické v Praze</v>
          </cell>
          <cell r="C25" t="str">
            <v>Czech Technical University in Prague</v>
          </cell>
          <cell r="D25" t="str">
            <v>Czechy</v>
          </cell>
          <cell r="E25" t="str">
            <v>Praga</v>
          </cell>
          <cell r="F25" t="str">
            <v>helena.houskova@cvut.cz</v>
          </cell>
          <cell r="G25" t="str">
            <v>www.cvut.cz</v>
          </cell>
        </row>
        <row r="26">
          <cell r="A26" t="str">
            <v>CZ USTINAD01</v>
          </cell>
          <cell r="B26" t="str">
            <v>Univerzita Jana Evangelisty Purkyně v Ústí nad Labem</v>
          </cell>
          <cell r="C26" t="str">
            <v>Jan Evangelista University in Usti nad Labem</v>
          </cell>
          <cell r="D26" t="str">
            <v>Czechy</v>
          </cell>
          <cell r="E26" t="str">
            <v>Usti na Łabem</v>
          </cell>
          <cell r="F26" t="str">
            <v xml:space="preserve">international@ujep.cz </v>
          </cell>
          <cell r="G26" t="str">
            <v>http://ujep.cz/</v>
          </cell>
        </row>
        <row r="27">
          <cell r="A27" t="str">
            <v>CZ ZLIN01</v>
          </cell>
          <cell r="B27" t="str">
            <v>Univerzita Tomáše Bati ve Zlíně</v>
          </cell>
          <cell r="C27" t="str">
            <v>Tomas Bata University of Zlin</v>
          </cell>
          <cell r="D27" t="str">
            <v>Czechy</v>
          </cell>
          <cell r="E27" t="str">
            <v>Zlín</v>
          </cell>
          <cell r="F27" t="str">
            <v>krutil@fmk.utb.cz, kubalcik@utb.cz</v>
          </cell>
          <cell r="G27" t="str">
            <v>www.utb.cz</v>
          </cell>
        </row>
        <row r="28">
          <cell r="A28" t="str">
            <v>D  AACHEN01</v>
          </cell>
          <cell r="B28" t="str">
            <v>Rheinisch Westfälische Technische Hochschule Aachen</v>
          </cell>
          <cell r="C28" t="str">
            <v>RWTH Aachen University</v>
          </cell>
          <cell r="D28" t="str">
            <v>Niemcy</v>
          </cell>
          <cell r="E28" t="str">
            <v>Aachen</v>
          </cell>
          <cell r="F28" t="str">
            <v xml:space="preserve">claudia.hanke@zhv.rwth-aachen.de </v>
          </cell>
          <cell r="G28" t="str">
            <v>https://www.rwth-aachen.de/</v>
          </cell>
        </row>
        <row r="29">
          <cell r="A29" t="str">
            <v>D  BERLIN02</v>
          </cell>
          <cell r="B29" t="str">
            <v>Technische Universität Berlin</v>
          </cell>
          <cell r="C29" t="str">
            <v>Berlin University of Technology</v>
          </cell>
          <cell r="D29" t="str">
            <v>Niemcy</v>
          </cell>
          <cell r="E29" t="str">
            <v>Berlin</v>
          </cell>
          <cell r="F29" t="str">
            <v>exchange.programmes@tu-berlin.de; amelie.krueger@tu-berlin.de</v>
          </cell>
          <cell r="G29" t="str">
            <v>http://www.tu-berlin.de</v>
          </cell>
        </row>
        <row r="30">
          <cell r="A30" t="str">
            <v>D  BERLIN04</v>
          </cell>
          <cell r="B30" t="str">
            <v>Berliner Hochschule für Technik</v>
          </cell>
          <cell r="C30" t="str">
            <v>Berlin University of Applied Sciences and Technology</v>
          </cell>
          <cell r="D30" t="str">
            <v>Niemcy</v>
          </cell>
          <cell r="E30" t="str">
            <v>Berlin</v>
          </cell>
          <cell r="F30" t="str">
            <v>aa-incoming@bht-berlin.de</v>
          </cell>
          <cell r="G30" t="str">
            <v>https://www.bht-berlin.de/</v>
          </cell>
        </row>
        <row r="31">
          <cell r="A31" t="str">
            <v>D  BIELEFE01</v>
          </cell>
          <cell r="B31" t="str">
            <v>Universität Bielefeld</v>
          </cell>
          <cell r="C31" t="str">
            <v>Bielefeld University</v>
          </cell>
          <cell r="D31" t="str">
            <v>Niemcy</v>
          </cell>
          <cell r="E31" t="str">
            <v>Bielefeld</v>
          </cell>
          <cell r="F31" t="str">
            <v xml:space="preserve">karin.kruse@uni-bielefeld.de; sabine.scheuer@uni-bielefeld.de </v>
          </cell>
          <cell r="G31" t="str">
            <v>https://www.uni-bielefeld.de/</v>
          </cell>
        </row>
        <row r="32">
          <cell r="A32" t="str">
            <v>D  BRANDEN01</v>
          </cell>
          <cell r="B32" t="str">
            <v>Technische Hochschule Brandenburg</v>
          </cell>
          <cell r="C32" t="str">
            <v>Brandenburg University of Applied Sciences</v>
          </cell>
          <cell r="D32" t="str">
            <v>Niemcy</v>
          </cell>
          <cell r="E32" t="str">
            <v>Brandenburg an der Havel</v>
          </cell>
          <cell r="F32" t="str">
            <v>heike.wolff@th-brandenburg.de</v>
          </cell>
          <cell r="G32" t="str">
            <v>https://www.th-brandenburg.de/</v>
          </cell>
        </row>
        <row r="33">
          <cell r="A33" t="str">
            <v>D  BRAUNSC01</v>
          </cell>
          <cell r="B33" t="str">
            <v>Technische Universität Braunschweig</v>
          </cell>
          <cell r="C33" t="str">
            <v>Technical University of Braunschweig</v>
          </cell>
          <cell r="D33" t="str">
            <v>Niemcy</v>
          </cell>
          <cell r="E33" t="str">
            <v>Braunschweig</v>
          </cell>
          <cell r="F33" t="str">
            <v>exchange@tu-braunschweig.de</v>
          </cell>
          <cell r="G33" t="str">
            <v>https://www.tu-braunschweig.de/</v>
          </cell>
        </row>
        <row r="34">
          <cell r="A34" t="str">
            <v>D  BREMEN04</v>
          </cell>
          <cell r="B34" t="str">
            <v>Hochschule Bremen</v>
          </cell>
          <cell r="C34" t="str">
            <v>Bremen City University of Applied Sciences</v>
          </cell>
          <cell r="D34" t="str">
            <v>Niemcy</v>
          </cell>
          <cell r="E34" t="str">
            <v>Bremen</v>
          </cell>
          <cell r="F34" t="str">
            <v xml:space="preserve">ilka.knippel@hs-bremen.de </v>
          </cell>
          <cell r="G34" t="str">
            <v>https://www.hs-bremen.de/</v>
          </cell>
        </row>
        <row r="35">
          <cell r="A35" t="str">
            <v>D  CLAUSTH01</v>
          </cell>
          <cell r="B35" t="str">
            <v>Technische Universität Clausthal</v>
          </cell>
          <cell r="C35" t="str">
            <v>Clausthal University of Technology</v>
          </cell>
          <cell r="D35" t="str">
            <v>Niemcy</v>
          </cell>
          <cell r="E35" t="str">
            <v>Clausthal-Zellerfeld</v>
          </cell>
          <cell r="F35" t="str">
            <v>bettina.sekler@tu-clausthal.de</v>
          </cell>
          <cell r="G35" t="str">
            <v>https://www.tu-clausthal.de/</v>
          </cell>
        </row>
        <row r="36">
          <cell r="A36" t="str">
            <v>D  COTTBUS03</v>
          </cell>
          <cell r="B36" t="str">
            <v>Brandenburgische Technische Universität Cottbus-Senftenberg</v>
          </cell>
          <cell r="C36" t="str">
            <v>Brandenburg University of Technology Cottbus</v>
          </cell>
          <cell r="D36" t="str">
            <v>Niemcy</v>
          </cell>
          <cell r="F36" t="str">
            <v>michael.mannel@b-tu.de</v>
          </cell>
          <cell r="G36" t="str">
            <v>https://www.b-tu.de/</v>
          </cell>
        </row>
        <row r="37">
          <cell r="A37" t="str">
            <v>D  DORTMUN01</v>
          </cell>
          <cell r="B37" t="str">
            <v>Technische Universität Dortmund</v>
          </cell>
          <cell r="C37" t="str">
            <v>TU Dortmund University</v>
          </cell>
          <cell r="D37" t="str">
            <v>Niemcy</v>
          </cell>
          <cell r="E37" t="str">
            <v>Dortmund</v>
          </cell>
          <cell r="F37" t="str">
            <v xml:space="preserve">iso.bauwesen@tu-dortmund.de; silke.viol@tu-dortmund.de </v>
          </cell>
          <cell r="G37" t="str">
            <v>https://www.tu-dortmund.de/</v>
          </cell>
        </row>
        <row r="38">
          <cell r="A38" t="str">
            <v>D  DRESDEN02</v>
          </cell>
          <cell r="B38" t="str">
            <v>Technische Universitaet Dresden</v>
          </cell>
          <cell r="C38" t="str">
            <v>Dresden University of Technology</v>
          </cell>
          <cell r="D38" t="str">
            <v>Niemcy</v>
          </cell>
          <cell r="E38" t="str">
            <v>Dresden</v>
          </cell>
          <cell r="F38" t="str">
            <v xml:space="preserve">ilk@ilk.mw.tu-dresden.de </v>
          </cell>
          <cell r="G38" t="str">
            <v>www.tu-dresden.de</v>
          </cell>
        </row>
        <row r="39">
          <cell r="A39" t="str">
            <v>D  FRANKFU01</v>
          </cell>
          <cell r="B39" t="str">
            <v>Johann Wolfgang Goethe Universität Frankfurt am Main</v>
          </cell>
          <cell r="C39" t="str">
            <v>Frankfurt University</v>
          </cell>
          <cell r="D39" t="str">
            <v>Niemcy</v>
          </cell>
          <cell r="E39" t="str">
            <v>Frankfurt am Main</v>
          </cell>
          <cell r="F39" t="str">
            <v xml:space="preserve">erasmus-io@uni-frankfurt.de </v>
          </cell>
          <cell r="G39" t="str">
            <v>https://www.goethe-university-frankfurt.de/</v>
          </cell>
        </row>
        <row r="40">
          <cell r="A40" t="str">
            <v>D  FRANKFU04</v>
          </cell>
          <cell r="B40" t="str">
            <v>Fachhochschule Frankfurt am Main</v>
          </cell>
          <cell r="C40" t="str">
            <v>Frankfurt University of Applied Sciences</v>
          </cell>
          <cell r="D40" t="str">
            <v>Niemcy</v>
          </cell>
          <cell r="E40" t="str">
            <v>Frankfurt am Main</v>
          </cell>
          <cell r="F40" t="str">
            <v>erasmus-io@uni-frankfurt.de;stephanie.porter@io.fra-uas.de</v>
          </cell>
          <cell r="G40" t="str">
            <v>https://www.frankfurt-university.de/</v>
          </cell>
        </row>
        <row r="41">
          <cell r="A41" t="str">
            <v>D  FRANKFU08</v>
          </cell>
          <cell r="B41" t="str">
            <v>Europa-Universität Viadrina Frankfurt (Oder)</v>
          </cell>
          <cell r="C41" t="str">
            <v>European-University Viadrina Frankfurt (Oder)</v>
          </cell>
          <cell r="D41" t="str">
            <v>Niemcy</v>
          </cell>
          <cell r="E41" t="str">
            <v>Frankfurt (Oder)</v>
          </cell>
          <cell r="F41" t="str">
            <v>head-office@europa-uni.de</v>
          </cell>
          <cell r="G41" t="str">
            <v>https://www.europa-uni.de/</v>
          </cell>
        </row>
        <row r="42">
          <cell r="A42" t="str">
            <v>D  FREIBER01</v>
          </cell>
          <cell r="B42" t="str">
            <v>Technische Universität Bergakademie Freiberg</v>
          </cell>
          <cell r="C42" t="str">
            <v>Freiberg University of Mining and Technology</v>
          </cell>
          <cell r="D42" t="str">
            <v>Niemcy</v>
          </cell>
          <cell r="E42" t="str">
            <v>Freiberg</v>
          </cell>
          <cell r="F42" t="str">
            <v>international@tu-freiberg.de</v>
          </cell>
          <cell r="G42" t="str">
            <v>https://www.tubaf.org/</v>
          </cell>
        </row>
        <row r="43">
          <cell r="A43" t="str">
            <v>D  GELSENK02</v>
          </cell>
          <cell r="B43" t="str">
            <v>Westfälische Hochschule</v>
          </cell>
          <cell r="C43" t="str">
            <v>Westphalian University of Applied Sciences</v>
          </cell>
          <cell r="D43" t="str">
            <v>Niemcy</v>
          </cell>
          <cell r="E43" t="str">
            <v>Gelsenkirchen</v>
          </cell>
          <cell r="F43" t="str">
            <v xml:space="preserve">erasmus@w-hs.de </v>
          </cell>
          <cell r="G43" t="str">
            <v>https://www.w-hs.de/</v>
          </cell>
        </row>
        <row r="44">
          <cell r="A44" t="str">
            <v>D  HANNOVE01</v>
          </cell>
          <cell r="B44" t="str">
            <v>Gottfried Wilhelm Leibniz Universität Hannover</v>
          </cell>
          <cell r="C44" t="str">
            <v>Leibniz University Hannover</v>
          </cell>
          <cell r="D44" t="str">
            <v>Niemcy</v>
          </cell>
          <cell r="E44" t="str">
            <v>Hannover</v>
          </cell>
          <cell r="F44" t="str">
            <v>Anne.Hoech@zuv.uni-hannover.de; Andree.Klann@zuv.uni-hannover.de</v>
          </cell>
          <cell r="G44" t="str">
            <v>http://www.uni-hannover.de</v>
          </cell>
        </row>
        <row r="45">
          <cell r="A45" t="str">
            <v>D  KAISERS01</v>
          </cell>
          <cell r="B45" t="str">
            <v>Technische Universität Kaiserslautern</v>
          </cell>
          <cell r="C45" t="str">
            <v>Technical University of Kaiserslautern</v>
          </cell>
          <cell r="D45" t="str">
            <v>Niemcy</v>
          </cell>
          <cell r="E45" t="str">
            <v>Kaiserslautern</v>
          </cell>
          <cell r="F45" t="str">
            <v>erasmus@isgs.uni-kl.de ; info-erasmus@verw.uni-kl.de; schryver@eit.uni-kl.de</v>
          </cell>
          <cell r="G45" t="str">
            <v>https://www.uni-kl.de/</v>
          </cell>
        </row>
        <row r="46">
          <cell r="A46" t="str">
            <v>D  KARLSRU01</v>
          </cell>
          <cell r="B46" t="str">
            <v>Karlsruher Institut für Technologie</v>
          </cell>
          <cell r="C46" t="str">
            <v>Karlsruhe Institute of Technology (KIT)</v>
          </cell>
          <cell r="D46" t="str">
            <v>Niemcy</v>
          </cell>
          <cell r="E46" t="str">
            <v>Karlsruhe</v>
          </cell>
          <cell r="F46" t="str">
            <v xml:space="preserve">erasmus-in@intl.kit.edu </v>
          </cell>
          <cell r="G46" t="str">
            <v>https://www.kit.edu/</v>
          </cell>
        </row>
        <row r="47">
          <cell r="A47" t="str">
            <v>D  KREFELD01</v>
          </cell>
          <cell r="B47" t="str">
            <v>Hochschule Niederrhein</v>
          </cell>
          <cell r="C47" t="str">
            <v>Niederrhein University of Applied Sciences</v>
          </cell>
          <cell r="D47" t="str">
            <v>Niemcy</v>
          </cell>
          <cell r="F47" t="str">
            <v>international@hs-niederrhein.de</v>
          </cell>
          <cell r="G47" t="str">
            <v>https://www.hs-niederrhein.de/</v>
          </cell>
        </row>
        <row r="48">
          <cell r="A48" t="str">
            <v>D  LEIPZIG02</v>
          </cell>
          <cell r="B48" t="str">
            <v>Hochschule für Technik, Wirtschaft und Kultur Leipzig</v>
          </cell>
          <cell r="C48" t="str">
            <v>Leipzig University of Applied Sciences</v>
          </cell>
          <cell r="D48" t="str">
            <v>Niemcy</v>
          </cell>
          <cell r="E48" t="str">
            <v>Leipzig</v>
          </cell>
          <cell r="F48" t="str">
            <v>franziska.schmidt@htwk-leipzig.de; internationales@htwk-leipzig.de</v>
          </cell>
          <cell r="G48" t="str">
            <v>https://www.htwk-leipzig.de/</v>
          </cell>
        </row>
        <row r="49">
          <cell r="A49" t="str">
            <v>D  MITTWEI01</v>
          </cell>
          <cell r="B49" t="str">
            <v>Hochschule Mittweida</v>
          </cell>
          <cell r="C49" t="str">
            <v>University Mittweida</v>
          </cell>
          <cell r="D49" t="str">
            <v>Niemcy</v>
          </cell>
          <cell r="E49" t="str">
            <v>Mittweida</v>
          </cell>
          <cell r="F49" t="str">
            <v xml:space="preserve">langhamm@hs-mittweida.de </v>
          </cell>
          <cell r="G49" t="str">
            <v>https://www.hs-mittweida.de/</v>
          </cell>
        </row>
        <row r="50">
          <cell r="A50" t="str">
            <v>D  NEUBRAN02</v>
          </cell>
          <cell r="B50" t="str">
            <v>Hochschule Neubrandenburg</v>
          </cell>
          <cell r="C50" t="str">
            <v>Neubrandenburg University of Applied Sciences</v>
          </cell>
          <cell r="D50" t="str">
            <v>Niemcy</v>
          </cell>
          <cell r="E50" t="str">
            <v>Neubrandenburg</v>
          </cell>
          <cell r="F50" t="str">
            <v>caston@hs-nb.de</v>
          </cell>
          <cell r="G50" t="str">
            <v>https://www.hs-nb.de/</v>
          </cell>
        </row>
        <row r="51">
          <cell r="A51" t="str">
            <v>D  OFFENBU01</v>
          </cell>
          <cell r="B51" t="str">
            <v>Hochschule Offenburg</v>
          </cell>
          <cell r="C51" t="str">
            <v>University of Applied Sciences Offenburg</v>
          </cell>
          <cell r="D51" t="str">
            <v>Niemcy</v>
          </cell>
          <cell r="E51" t="str">
            <v>Offenburg</v>
          </cell>
          <cell r="F51" t="str">
            <v>incoming@hs-offenburg.de</v>
          </cell>
          <cell r="G51" t="str">
            <v>www.hs-offenburg.de</v>
          </cell>
        </row>
        <row r="52">
          <cell r="A52" t="str">
            <v>D  PADERBO01</v>
          </cell>
          <cell r="B52" t="str">
            <v>Universität Paderborn</v>
          </cell>
          <cell r="C52" t="str">
            <v>Universitaet Paderborn</v>
          </cell>
          <cell r="D52" t="str">
            <v>Niemcy</v>
          </cell>
          <cell r="E52" t="str">
            <v>Paderborn</v>
          </cell>
          <cell r="F52" t="str">
            <v xml:space="preserve">io-erasmus@zv.upb.de; Martina.Schrade@zv.uni-paderborn.de; </v>
          </cell>
          <cell r="G52" t="str">
            <v>https://www.uni-paderborn.de/</v>
          </cell>
        </row>
        <row r="53">
          <cell r="A53" t="str">
            <v>D  POTSDAM01</v>
          </cell>
          <cell r="B53" t="str">
            <v>Universität Potsdam</v>
          </cell>
          <cell r="C53" t="str">
            <v>University of Potsdam</v>
          </cell>
          <cell r="D53" t="str">
            <v>Niemcy</v>
          </cell>
          <cell r="E53" t="str">
            <v>Potsdam</v>
          </cell>
          <cell r="F53" t="str">
            <v>pia.kettmann@uni-potsdam.de</v>
          </cell>
          <cell r="G53" t="str">
            <v>http://www.uni-potsdam.de</v>
          </cell>
        </row>
        <row r="54">
          <cell r="A54" t="str">
            <v>D  RAVENSB01</v>
          </cell>
          <cell r="B54" t="str">
            <v>Hochschule Ravensburg-Weingarten</v>
          </cell>
          <cell r="C54" t="str">
            <v>Ravensburg-Weingarten University of Applied Sciences</v>
          </cell>
          <cell r="D54" t="str">
            <v>Niemcy</v>
          </cell>
          <cell r="E54" t="str">
            <v>Weingarten</v>
          </cell>
          <cell r="F54" t="str">
            <v>incoming@rwu.de; katrin.ronneburger@rwu.de; outgoing@rwu.de;</v>
          </cell>
          <cell r="G54" t="str">
            <v>https://www.rwu.de/</v>
          </cell>
        </row>
        <row r="55">
          <cell r="A55" t="str">
            <v>D  REGENSB02</v>
          </cell>
          <cell r="B55" t="str">
            <v>Ostbayerische Technische Hochschule Regensburg</v>
          </cell>
          <cell r="C55" t="str">
            <v>Regensburg University of Applied Sciences</v>
          </cell>
          <cell r="D55" t="str">
            <v>Niemcy</v>
          </cell>
          <cell r="E55" t="str">
            <v>Regensburg</v>
          </cell>
          <cell r="F55" t="str">
            <v xml:space="preserve">auslandsamt@oth-regensburg.de </v>
          </cell>
          <cell r="G55" t="str">
            <v>https://www.oth-regensburg.de/</v>
          </cell>
        </row>
        <row r="56">
          <cell r="A56" t="str">
            <v>D  ROSENHE01</v>
          </cell>
          <cell r="B56" t="str">
            <v>Technische Hochschule Rosenheim</v>
          </cell>
          <cell r="C56" t="str">
            <v>Rosenheim Technical University of Applied Sciences</v>
          </cell>
          <cell r="D56" t="str">
            <v>Niemcy</v>
          </cell>
          <cell r="E56" t="str">
            <v>Rosenheim</v>
          </cell>
          <cell r="F56" t="str">
            <v>international@th-rosenheim.de</v>
          </cell>
          <cell r="G56" t="str">
            <v>https://www.th-rosenheim.de/</v>
          </cell>
        </row>
        <row r="57">
          <cell r="A57" t="str">
            <v>D  ROSTOCK01</v>
          </cell>
          <cell r="B57" t="str">
            <v>Universität Rostock</v>
          </cell>
          <cell r="C57" t="str">
            <v>University of Rostock</v>
          </cell>
          <cell r="D57" t="str">
            <v>Niemcy</v>
          </cell>
          <cell r="E57" t="str">
            <v>Rostock</v>
          </cell>
          <cell r="F57" t="str">
            <v>auslandsamt@uni-rostock.de ; ill.nestke@uni-rostock.de</v>
          </cell>
          <cell r="G57" t="str">
            <v>www.uni-rostock.de</v>
          </cell>
        </row>
        <row r="58">
          <cell r="A58" t="str">
            <v>D  SIEGEN01</v>
          </cell>
          <cell r="B58" t="str">
            <v>Universität Siegen</v>
          </cell>
          <cell r="C58" t="str">
            <v>Universitaet Siegen</v>
          </cell>
          <cell r="D58" t="str">
            <v>Niemcy</v>
          </cell>
          <cell r="E58" t="str">
            <v>Siegen</v>
          </cell>
          <cell r="F58" t="str">
            <v>alicia.platt@zv.uni-siegen.de</v>
          </cell>
          <cell r="G58" t="str">
            <v>http://www.uni-siegen.de/</v>
          </cell>
        </row>
        <row r="59">
          <cell r="A59" t="str">
            <v>D  STRALSU01</v>
          </cell>
          <cell r="B59" t="str">
            <v>Hochschule Stralsund</v>
          </cell>
          <cell r="C59" t="str">
            <v>Stralsund University of Applied Sciences</v>
          </cell>
          <cell r="D59" t="str">
            <v>Niemcy</v>
          </cell>
          <cell r="E59" t="str">
            <v>Stralsund</v>
          </cell>
          <cell r="F59" t="str">
            <v>incoming@hochschule-stralsund.de</v>
          </cell>
          <cell r="G59" t="str">
            <v>https://www.hochschule-stralsund.de/</v>
          </cell>
        </row>
        <row r="60">
          <cell r="A60" t="str">
            <v>D  STUTTGA01</v>
          </cell>
          <cell r="B60" t="str">
            <v>Universität Stuttgart</v>
          </cell>
          <cell r="C60" t="str">
            <v>University of Stuttgart</v>
          </cell>
          <cell r="D60" t="str">
            <v>Niemcy</v>
          </cell>
          <cell r="E60" t="str">
            <v>Stuttgart</v>
          </cell>
          <cell r="F60" t="str">
            <v>incoming@ia.uni-stuttgart.de</v>
          </cell>
          <cell r="G60" t="str">
            <v>https://www.uni-stuttgart.de</v>
          </cell>
        </row>
        <row r="61">
          <cell r="A61" t="str">
            <v>D  WILDAU01</v>
          </cell>
          <cell r="B61" t="str">
            <v>Technische Hochschule Wildau</v>
          </cell>
          <cell r="C61" t="str">
            <v>Technical University of Applied Sciences Wildau</v>
          </cell>
          <cell r="D61" t="str">
            <v>Niemcy</v>
          </cell>
          <cell r="E61" t="str">
            <v>Wildau</v>
          </cell>
          <cell r="F61" t="str">
            <v xml:space="preserve">angelika.schubert@th-wildau.de </v>
          </cell>
          <cell r="G61" t="str">
            <v>https://www.th-wildau.de/</v>
          </cell>
        </row>
        <row r="62">
          <cell r="A62" t="str">
            <v>D  WOLFENB01</v>
          </cell>
          <cell r="B62" t="str">
            <v>Ostfalia Hochschule für angewandte Wissenschaften</v>
          </cell>
          <cell r="C62" t="str">
            <v>Ostfalia University of Applied Sciences</v>
          </cell>
          <cell r="D62" t="str">
            <v>Niemcy</v>
          </cell>
          <cell r="E62" t="str">
            <v>Wolfenbüttel</v>
          </cell>
          <cell r="F62" t="str">
            <v>u.wiegand@ostfalia.de</v>
          </cell>
          <cell r="G62" t="str">
            <v>https://www.ostfalia.de/</v>
          </cell>
        </row>
        <row r="63">
          <cell r="A63" t="str">
            <v>D  ZITTAU01</v>
          </cell>
          <cell r="B63" t="str">
            <v>Hochschule Zittau/Görlitz</v>
          </cell>
          <cell r="C63" t="str">
            <v>Zittau/Gorlitz University of Applied Sciences</v>
          </cell>
          <cell r="D63" t="str">
            <v>Niemcy</v>
          </cell>
          <cell r="E63" t="str">
            <v>Zittau</v>
          </cell>
          <cell r="F63" t="str">
            <v xml:space="preserve">s.kuehne@hszg.de </v>
          </cell>
          <cell r="G63" t="str">
            <v>https://www.hszg.de/</v>
          </cell>
        </row>
        <row r="64">
          <cell r="B64" t="str">
            <v>n.d.</v>
          </cell>
        </row>
        <row r="65">
          <cell r="A65" t="str">
            <v>DK ALBORG01</v>
          </cell>
          <cell r="B65" t="str">
            <v>Aalborg Universitet</v>
          </cell>
          <cell r="C65" t="str">
            <v>Aalborg University</v>
          </cell>
          <cell r="D65" t="str">
            <v>Dania</v>
          </cell>
          <cell r="E65" t="str">
            <v>Aalborg</v>
          </cell>
          <cell r="F65" t="str">
            <v xml:space="preserve"> incoming-student@aau.dk; outgoing-student@adm.aau.dk; exchange-agreements@aau.dk</v>
          </cell>
          <cell r="G65" t="str">
            <v>www.en.aau.dk﻿</v>
          </cell>
        </row>
        <row r="66">
          <cell r="A66" t="str">
            <v>DK ODENSE23</v>
          </cell>
          <cell r="B66" t="str">
            <v>UCL Erhvervsakademi og Professionshøjskole</v>
          </cell>
          <cell r="C66" t="str">
            <v>UCL University College</v>
          </cell>
          <cell r="D66" t="str">
            <v>Dania</v>
          </cell>
          <cell r="E66" t="str">
            <v>Odense</v>
          </cell>
          <cell r="F66" t="str">
            <v>international@ucl.dk; jame@eal.dk</v>
          </cell>
          <cell r="G66" t="str">
            <v>https://www.ucl.dk/international</v>
          </cell>
        </row>
        <row r="67">
          <cell r="A67" t="str">
            <v>DK RISSKOV06</v>
          </cell>
          <cell r="C67" t="str">
            <v>VIA University College</v>
          </cell>
          <cell r="D67" t="str">
            <v>Dania</v>
          </cell>
          <cell r="E67" t="str">
            <v>Aarhus</v>
          </cell>
          <cell r="F67" t="str">
            <v>partnerships@via.dk</v>
          </cell>
          <cell r="G67" t="str">
            <v>https://en.via.dk/</v>
          </cell>
        </row>
        <row r="68">
          <cell r="A68" t="str">
            <v>E  ALICANT01</v>
          </cell>
          <cell r="B68" t="str">
            <v>Universidad de Alicante</v>
          </cell>
          <cell r="C68" t="str">
            <v>University of Alicante</v>
          </cell>
          <cell r="D68" t="str">
            <v>Hiszpania</v>
          </cell>
          <cell r="E68" t="str">
            <v>Alicante</v>
          </cell>
          <cell r="F68" t="str">
            <v>s.internacional@ua.es</v>
          </cell>
          <cell r="G68" t="str">
            <v>http://ua.es</v>
          </cell>
        </row>
        <row r="69">
          <cell r="A69" t="str">
            <v>E  BADAJOZ01</v>
          </cell>
          <cell r="B69" t="str">
            <v>Universidad de Extremadura</v>
          </cell>
          <cell r="C69" t="str">
            <v>University of Extremadura</v>
          </cell>
          <cell r="D69" t="str">
            <v>Hiszpania</v>
          </cell>
          <cell r="F69" t="str">
            <v>erasmusincoming@unex.es</v>
          </cell>
          <cell r="G69" t="str">
            <v>https://www.unex.es/</v>
          </cell>
        </row>
        <row r="70">
          <cell r="A70" t="str">
            <v>E  BARCELO03</v>
          </cell>
          <cell r="B70" t="str">
            <v>Universitat Politècnica de Catalunya</v>
          </cell>
          <cell r="C70" t="str">
            <v>Technical University of Catalonia</v>
          </cell>
          <cell r="D70" t="str">
            <v>Hiszpania</v>
          </cell>
          <cell r="E70" t="str">
            <v>Barcelona</v>
          </cell>
          <cell r="F70" t="str">
            <v xml:space="preserve">rel.int@fib.upc.edu; vd.internacionals.fib@upc.edu; </v>
          </cell>
          <cell r="G70" t="str">
            <v>www.upc.edu</v>
          </cell>
        </row>
        <row r="71">
          <cell r="A71" t="str">
            <v>E  BARCELO16</v>
          </cell>
          <cell r="B71" t="str">
            <v>La Salle Campus Barcelona</v>
          </cell>
          <cell r="C71" t="str">
            <v>La Salle Campus Barcelona</v>
          </cell>
          <cell r="D71" t="str">
            <v>Hiszpania</v>
          </cell>
          <cell r="E71" t="str">
            <v>Barcelona</v>
          </cell>
          <cell r="F71" t="str">
            <v>anna.vidal@salle.url.edu</v>
          </cell>
          <cell r="G71" t="str">
            <v>www.salleuri.edu/en</v>
          </cell>
        </row>
        <row r="72">
          <cell r="A72" t="str">
            <v>E  BILBAO01</v>
          </cell>
          <cell r="B72" t="str">
            <v>Universidad del País Vasco</v>
          </cell>
          <cell r="C72" t="str">
            <v>University of the Basque Country</v>
          </cell>
          <cell r="D72" t="str">
            <v>Hiszpania</v>
          </cell>
          <cell r="F72" t="str">
            <v>directora.internacional@ehu.eus</v>
          </cell>
          <cell r="G72" t="str">
            <v>www.ehu.es</v>
          </cell>
        </row>
        <row r="73">
          <cell r="A73" t="str">
            <v>E  BILBAO02</v>
          </cell>
          <cell r="B73" t="str">
            <v>Universidad de Deusto</v>
          </cell>
          <cell r="C73" t="str">
            <v>University of Deusto</v>
          </cell>
          <cell r="D73" t="str">
            <v>Hiszpania</v>
          </cell>
          <cell r="E73" t="str">
            <v>Bilbao</v>
          </cell>
          <cell r="F73" t="str">
            <v>enrique.onieva@deusto.es</v>
          </cell>
          <cell r="G73" t="str">
            <v>https://www.deusto.es/en/home</v>
          </cell>
        </row>
        <row r="74">
          <cell r="A74" t="str">
            <v>E  CADIZ01</v>
          </cell>
          <cell r="B74" t="str">
            <v>Universidad de Cádiz</v>
          </cell>
          <cell r="C74" t="str">
            <v>University of Cadiz</v>
          </cell>
          <cell r="D74" t="str">
            <v>Hiszpania</v>
          </cell>
          <cell r="E74" t="str">
            <v>Cadiz</v>
          </cell>
          <cell r="F74" t="str">
            <v>regina.stork@uca.es ; antoniojuan.gamaz@uca.es</v>
          </cell>
          <cell r="G74" t="str">
            <v>http://uca.es</v>
          </cell>
        </row>
        <row r="75">
          <cell r="A75" t="str">
            <v>E  GRANADA01</v>
          </cell>
          <cell r="B75" t="str">
            <v>Universidad de Granada</v>
          </cell>
          <cell r="C75" t="str">
            <v>University of Granada</v>
          </cell>
          <cell r="D75" t="str">
            <v>Hiszpania</v>
          </cell>
          <cell r="E75" t="str">
            <v>Granada</v>
          </cell>
          <cell r="F75" t="str">
            <v xml:space="preserve">mobilitycivil.coord@ugr.es; , incoming.civil@ugr.es; </v>
          </cell>
          <cell r="G75" t="str">
            <v>www.ugr.es</v>
          </cell>
        </row>
        <row r="76">
          <cell r="A76" t="str">
            <v>E  JAEN01</v>
          </cell>
          <cell r="B76" t="str">
            <v>Universidad de Jaén</v>
          </cell>
          <cell r="C76" t="str">
            <v>Jaen University</v>
          </cell>
          <cell r="D76" t="str">
            <v>Hiszpania</v>
          </cell>
          <cell r="E76" t="str">
            <v>Jaén</v>
          </cell>
          <cell r="F76" t="str">
            <v xml:space="preserve">dprendon@ujaen.es;   secrel@ujaen.es </v>
          </cell>
          <cell r="G76" t="str">
            <v>htttp://www.ujaen.es</v>
          </cell>
        </row>
        <row r="77">
          <cell r="A77" t="str">
            <v>E  LA-CORU01</v>
          </cell>
          <cell r="B77" t="str">
            <v>Universidade da Coruña</v>
          </cell>
          <cell r="C77" t="str">
            <v>University of A Coruna</v>
          </cell>
          <cell r="D77" t="str">
            <v>Hiszpania</v>
          </cell>
          <cell r="E77" t="str">
            <v>A Coruña</v>
          </cell>
          <cell r="F77" t="str">
            <v xml:space="preserve">erasmus@udc.es; rrii@udc.es </v>
          </cell>
          <cell r="G77" t="str">
            <v>www.udc.es/ori</v>
          </cell>
        </row>
        <row r="78">
          <cell r="A78" t="str">
            <v>E  LEON01</v>
          </cell>
          <cell r="B78" t="str">
            <v>Universidad de León</v>
          </cell>
          <cell r="C78" t="str">
            <v>University of Leon</v>
          </cell>
          <cell r="D78" t="str">
            <v>Hiszpania</v>
          </cell>
          <cell r="E78" t="str">
            <v>León</v>
          </cell>
          <cell r="F78" t="str">
            <v xml:space="preserve">internacional@unileon.es </v>
          </cell>
          <cell r="G78" t="str">
            <v>www.unileon.es</v>
          </cell>
        </row>
        <row r="79">
          <cell r="A79" t="str">
            <v>E  MADRID03</v>
          </cell>
          <cell r="B79" t="str">
            <v>Universidad Complutense de Madrid</v>
          </cell>
          <cell r="C79" t="str">
            <v>Complutense University of Madrid</v>
          </cell>
          <cell r="D79" t="str">
            <v>Hiszpania</v>
          </cell>
          <cell r="E79" t="str">
            <v>Madrid</v>
          </cell>
          <cell r="F79" t="str">
            <v xml:space="preserve">rrinter@ucm.es </v>
          </cell>
          <cell r="G79" t="str">
            <v>www.ucm.es</v>
          </cell>
        </row>
        <row r="80">
          <cell r="A80" t="str">
            <v>E  MADRID05</v>
          </cell>
          <cell r="B80" t="str">
            <v>Universidad Politécnica de Madrid (UPM)</v>
          </cell>
          <cell r="C80" t="str">
            <v>Technical University of Madrid</v>
          </cell>
          <cell r="D80" t="str">
            <v>Hiszpania</v>
          </cell>
          <cell r="E80" t="str">
            <v>Madrid</v>
          </cell>
          <cell r="F80" t="str">
            <v xml:space="preserve"> intercambio.arquitectura@upm.es ;
Entrantes.intercambio.arquitectura@upm.es</v>
          </cell>
          <cell r="G80" t="str">
            <v>www.upm.es</v>
          </cell>
        </row>
        <row r="81">
          <cell r="A81" t="str">
            <v>E  MADRID14</v>
          </cell>
          <cell r="B81" t="str">
            <v>Universidad Carlos III de Madrid</v>
          </cell>
          <cell r="C81" t="str">
            <v>Charles III University of Madrid</v>
          </cell>
          <cell r="D81" t="str">
            <v>Hiszpania</v>
          </cell>
          <cell r="E81" t="str">
            <v>Madrid</v>
          </cell>
          <cell r="F81" t="str">
            <v>internationaleps@uc3m.es; erasmus_partners@uc3m.es</v>
          </cell>
          <cell r="G81" t="str">
            <v>www.uc3m.es</v>
          </cell>
        </row>
        <row r="82">
          <cell r="A82" t="str">
            <v>E  MADRID26</v>
          </cell>
          <cell r="B82" t="str">
            <v>Universidad Rey Juan Carlos</v>
          </cell>
          <cell r="C82" t="str">
            <v>King Juan Carlos University</v>
          </cell>
          <cell r="D82" t="str">
            <v>Hiszpania</v>
          </cell>
          <cell r="E82" t="str">
            <v>Madrid</v>
          </cell>
          <cell r="F82" t="str">
            <v xml:space="preserve">vice.relacionesinternacionales@urjc.es </v>
          </cell>
          <cell r="G82" t="str">
            <v>www.urjc.es</v>
          </cell>
        </row>
        <row r="83">
          <cell r="A83" t="str">
            <v>E  MALAGA01</v>
          </cell>
          <cell r="B83" t="str">
            <v>Universidad de Málaga</v>
          </cell>
          <cell r="C83" t="str">
            <v>University of Malaga</v>
          </cell>
          <cell r="D83" t="str">
            <v>Hiszpania</v>
          </cell>
          <cell r="E83" t="str">
            <v>Málaga</v>
          </cell>
          <cell r="F83" t="str">
            <v>lbarranco@uma.es; submov.eii@uma.es;</v>
          </cell>
          <cell r="G83" t="str">
            <v>http://www.uma.es/</v>
          </cell>
        </row>
        <row r="84">
          <cell r="A84" t="str">
            <v>E  MURCIA04</v>
          </cell>
          <cell r="B84" t="str">
            <v>Universidad Politécnica de Cartagena</v>
          </cell>
          <cell r="C84" t="str">
            <v>Polytechnic University of Cartagena</v>
          </cell>
          <cell r="D84" t="str">
            <v>Hiszpania</v>
          </cell>
          <cell r="E84" t="str">
            <v>Cartagena</v>
          </cell>
          <cell r="F84" t="str">
            <v>incoming@upct.es</v>
          </cell>
          <cell r="G84" t="str">
            <v>https://www.upct.es/</v>
          </cell>
        </row>
        <row r="85">
          <cell r="A85" t="str">
            <v>E  SALAMAN02</v>
          </cell>
          <cell r="B85" t="str">
            <v>Universidad de Salamanca</v>
          </cell>
          <cell r="C85" t="str">
            <v xml:space="preserve">University of Salamanca </v>
          </cell>
          <cell r="D85" t="str">
            <v>Hiszpania</v>
          </cell>
          <cell r="E85" t="str">
            <v>Salamanca</v>
          </cell>
          <cell r="F85" t="str">
            <v>erasmus@usal.es; erasmus-incoming.ec@usal.es</v>
          </cell>
          <cell r="G85" t="str">
            <v>http://www.usal.es</v>
          </cell>
        </row>
        <row r="86">
          <cell r="A86" t="str">
            <v>E  SANTAND01</v>
          </cell>
          <cell r="B86" t="str">
            <v>Universidad de Cantabria</v>
          </cell>
          <cell r="C86" t="str">
            <v>University of Cantabria</v>
          </cell>
          <cell r="D86" t="str">
            <v>Hiszpania</v>
          </cell>
          <cell r="E86" t="str">
            <v>Santander</v>
          </cell>
          <cell r="F86" t="str">
            <v>exchange.students@unican.es</v>
          </cell>
          <cell r="G86" t="str">
            <v>http://web.unican.es</v>
          </cell>
        </row>
        <row r="87">
          <cell r="A87" t="str">
            <v>E  SANTIAG09</v>
          </cell>
          <cell r="B87" t="str">
            <v>Fundación Universidad-Empresa</v>
          </cell>
          <cell r="D87" t="str">
            <v>Hiszpania</v>
          </cell>
          <cell r="E87" t="str">
            <v>Madrid</v>
          </cell>
          <cell r="F87" t="str">
            <v>eva.tato@uie.edu; begona.jamardo@uie.edu</v>
          </cell>
          <cell r="G87" t="str">
            <v>https://fundacionuniversidadempresa.es/es/</v>
          </cell>
        </row>
        <row r="88">
          <cell r="A88" t="str">
            <v>E  SEVILLA01</v>
          </cell>
          <cell r="B88" t="str">
            <v>Universidad de Sevilla</v>
          </cell>
          <cell r="C88" t="str">
            <v>University of Seville</v>
          </cell>
          <cell r="D88" t="str">
            <v>Hiszpania</v>
          </cell>
          <cell r="E88" t="str">
            <v>Sevilla</v>
          </cell>
          <cell r="F88" t="str">
            <v>relint4@us.es</v>
          </cell>
          <cell r="G88" t="str">
            <v>www.international.us.es</v>
          </cell>
        </row>
        <row r="89">
          <cell r="A89" t="str">
            <v>E  TARRAGO01</v>
          </cell>
          <cell r="B89" t="str">
            <v>Universitat Rovira i Virgili</v>
          </cell>
          <cell r="C89" t="str">
            <v>University of Rovira i Virgili</v>
          </cell>
          <cell r="D89" t="str">
            <v>Hiszpania</v>
          </cell>
          <cell r="E89" t="str">
            <v>Tarragona</v>
          </cell>
          <cell r="F89" t="str">
            <v xml:space="preserve">mou@urv.cat </v>
          </cell>
          <cell r="G89" t="str">
            <v>www.urv.cat</v>
          </cell>
        </row>
        <row r="90">
          <cell r="A90" t="str">
            <v>E  VALENCI02</v>
          </cell>
          <cell r="B90" t="str">
            <v>Universitat Politècnica de València</v>
          </cell>
          <cell r="C90" t="str">
            <v>Technical University of Valencia</v>
          </cell>
          <cell r="D90" t="str">
            <v>Hiszpania</v>
          </cell>
          <cell r="E90" t="str">
            <v>València</v>
          </cell>
          <cell r="F90" t="str">
            <v xml:space="preserve"> int_inf@upvnet.upv.es </v>
          </cell>
          <cell r="G90" t="str">
            <v xml:space="preserve">http://www.upv.es </v>
          </cell>
        </row>
        <row r="91">
          <cell r="A91" t="str">
            <v>E  VALLADO01</v>
          </cell>
          <cell r="B91" t="str">
            <v>Universidad de Valladolid</v>
          </cell>
          <cell r="C91" t="str">
            <v>University of Valladolid</v>
          </cell>
          <cell r="D91" t="str">
            <v>Hiszpania</v>
          </cell>
          <cell r="E91" t="str">
            <v>Valladolid</v>
          </cell>
          <cell r="F91" t="str">
            <v xml:space="preserve">relint@uva.es </v>
          </cell>
          <cell r="G91" t="str">
            <v>http://www.uva.es/</v>
          </cell>
        </row>
        <row r="92">
          <cell r="A92" t="str">
            <v>E  VIGO01</v>
          </cell>
          <cell r="B92" t="str">
            <v>Universidade de Vigo</v>
          </cell>
          <cell r="C92" t="str">
            <v>University of Vigo</v>
          </cell>
          <cell r="D92" t="str">
            <v>Hiszpania</v>
          </cell>
          <cell r="E92" t="str">
            <v>Vigo</v>
          </cell>
          <cell r="F92" t="str">
            <v>incoming.ori@uvigo.es; agreements.ori@uvigo.es</v>
          </cell>
          <cell r="G92" t="str">
            <v>www.uvigo.es</v>
          </cell>
        </row>
        <row r="93">
          <cell r="A93" t="str">
            <v>E  ZAGROZ01</v>
          </cell>
          <cell r="B93" t="str">
            <v>Universidad de Zaragoza</v>
          </cell>
          <cell r="C93" t="str">
            <v>University of Zaragoza</v>
          </cell>
          <cell r="D93" t="str">
            <v>Hiszpania</v>
          </cell>
          <cell r="E93" t="str">
            <v>Zaragoza</v>
          </cell>
          <cell r="F93" t="str">
            <v xml:space="preserve">relint@unizar.es </v>
          </cell>
          <cell r="G93" t="str">
            <v>www.unizar.es</v>
          </cell>
        </row>
        <row r="94">
          <cell r="A94" t="str">
            <v>EE TALLINN04</v>
          </cell>
          <cell r="B94" t="str">
            <v>Tallinna Tehnikaülikool</v>
          </cell>
          <cell r="C94" t="str">
            <v>Tallinn University of Technology</v>
          </cell>
          <cell r="D94" t="str">
            <v>Estonia</v>
          </cell>
          <cell r="E94" t="str">
            <v>Tallin</v>
          </cell>
          <cell r="F94" t="str">
            <v>riina.potter@ttu.ee ; incoming@taltech.ee</v>
          </cell>
          <cell r="G94" t="str">
            <v>https://taltech.ee/</v>
          </cell>
        </row>
        <row r="95">
          <cell r="A95" t="str">
            <v>F  ANGERS01</v>
          </cell>
          <cell r="B95" t="str">
            <v>Université d'Angers</v>
          </cell>
          <cell r="C95" t="str">
            <v>University of Angers</v>
          </cell>
          <cell r="D95" t="str">
            <v>Francja</v>
          </cell>
          <cell r="E95" t="str">
            <v>Angers Cedex</v>
          </cell>
          <cell r="F95" t="str">
            <v>john.webb@univ-angers.fr; echange.international@univ-angers.fr</v>
          </cell>
          <cell r="G95" t="str">
            <v>https://www.univ-angers.fr/</v>
          </cell>
        </row>
        <row r="96">
          <cell r="A96" t="str">
            <v>F  AUBIERE 04</v>
          </cell>
          <cell r="C96" t="str">
            <v>Clermont Auvergne INP</v>
          </cell>
          <cell r="D96" t="str">
            <v>Francja</v>
          </cell>
          <cell r="E96" t="str">
            <v>Aubière</v>
          </cell>
          <cell r="F96" t="str">
            <v xml:space="preserve"> international@clermont-auvergne-inp.fr</v>
          </cell>
          <cell r="G96" t="str">
            <v>www.uca.fr</v>
          </cell>
        </row>
        <row r="97">
          <cell r="A97" t="str">
            <v>F  BREST01</v>
          </cell>
          <cell r="B97" t="str">
            <v>Université de Bretagne Occidentale</v>
          </cell>
          <cell r="C97" t="str">
            <v>University of Western Brittany</v>
          </cell>
          <cell r="D97" t="str">
            <v>Francja</v>
          </cell>
          <cell r="E97" t="str">
            <v>Brest</v>
          </cell>
          <cell r="F97" t="str">
            <v xml:space="preserve">dei@univ-brest.fr </v>
          </cell>
          <cell r="G97" t="str">
            <v>www.univ-brest.fr</v>
          </cell>
        </row>
        <row r="98">
          <cell r="A98" t="str">
            <v>F  BREST08</v>
          </cell>
          <cell r="B98" t="str">
            <v>École Nationale Supérieure de Techniques Avancées de Bretagne (ENSTA)</v>
          </cell>
          <cell r="C98" t="str">
            <v>National Institute of Advanced Technologies of Brittany</v>
          </cell>
          <cell r="D98" t="str">
            <v>Francja</v>
          </cell>
          <cell r="E98" t="str">
            <v>Brest</v>
          </cell>
          <cell r="F98" t="str">
            <v>johanna.ogon@ensta-bretagne.fr</v>
          </cell>
          <cell r="G98" t="str">
            <v>https://www.ensta-bretagne.fr/en/diplome-dingenieur-ie-msc-eng</v>
          </cell>
        </row>
        <row r="99">
          <cell r="A99" t="str">
            <v>F  CAEN05</v>
          </cell>
          <cell r="B99" t="str">
            <v>École nationale supérieure d'ingénieurs de Caen (ENSICAEN)</v>
          </cell>
          <cell r="C99" t="str">
            <v>National Graduate School of Engineering &amp; Research Center</v>
          </cell>
          <cell r="D99" t="str">
            <v>Francja</v>
          </cell>
          <cell r="E99" t="str">
            <v>Caen</v>
          </cell>
          <cell r="F99" t="str">
            <v>relations.internationales@ensicaen.fr</v>
          </cell>
          <cell r="G99" t="str">
            <v>https://www.ensicaen.fr/</v>
          </cell>
        </row>
        <row r="100">
          <cell r="A100" t="str">
            <v>F  CLERMON02</v>
          </cell>
          <cell r="B100" t="str">
            <v>Université Clermont Auvergne</v>
          </cell>
          <cell r="C100" t="str">
            <v>University of Clermont Auvergne</v>
          </cell>
          <cell r="D100" t="str">
            <v>Francja</v>
          </cell>
          <cell r="E100" t="str">
            <v>Clermont</v>
          </cell>
          <cell r="F100" t="str">
            <v>brigitte.meilleroux@uca.fr</v>
          </cell>
          <cell r="G100" t="str">
            <v>www.uca.fr</v>
          </cell>
        </row>
        <row r="101">
          <cell r="A101" t="str">
            <v>F  COMPIEG01</v>
          </cell>
          <cell r="B101" t="str">
            <v>Université de Technologie de Compiègne</v>
          </cell>
          <cell r="C101" t="str">
            <v>University of Technology of Compiègne</v>
          </cell>
          <cell r="D101" t="str">
            <v>Francja</v>
          </cell>
          <cell r="E101" t="str">
            <v>Compiègne</v>
          </cell>
          <cell r="F101" t="str">
            <v xml:space="preserve">incoming@utc.fr </v>
          </cell>
          <cell r="G101" t="str">
            <v>https://www.utc.fr/en/</v>
          </cell>
        </row>
        <row r="102">
          <cell r="A102" t="str">
            <v>F  DUNKERQ09</v>
          </cell>
          <cell r="B102" t="str">
            <v>Université du Littoral Côte d'Opale</v>
          </cell>
          <cell r="C102" t="str">
            <v>University of the Littoral Opal Coast</v>
          </cell>
          <cell r="D102" t="str">
            <v>Francja</v>
          </cell>
          <cell r="E102" t="str">
            <v>Dunkerque</v>
          </cell>
          <cell r="F102" t="str">
            <v xml:space="preserve">nicolas.waldhoff@eilco-ulco.fr </v>
          </cell>
          <cell r="G102" t="str">
            <v>http://www.univ-littoral.fr/</v>
          </cell>
        </row>
        <row r="103">
          <cell r="A103" t="str">
            <v>F  EVRY11</v>
          </cell>
          <cell r="B103" t="str">
            <v>Télécom SudParis</v>
          </cell>
          <cell r="C103" t="str">
            <v>Telecom SudParis</v>
          </cell>
          <cell r="D103" t="str">
            <v>Francja</v>
          </cell>
          <cell r="F103" t="str">
            <v>laura.landes@telecom-sudparis.eu; international@telecom-sudparis.eu; natasa.pele@telecom-sudparis.eu</v>
          </cell>
          <cell r="G103" t="str">
            <v>www.telecom-sudparis.eu</v>
          </cell>
        </row>
        <row r="104">
          <cell r="A104" t="str">
            <v>F  GRENOBL22</v>
          </cell>
          <cell r="B104" t="str">
            <v>Institut polytechnique de Grenoble</v>
          </cell>
          <cell r="C104" t="str">
            <v>Grenoble Institute of Technology</v>
          </cell>
          <cell r="D104" t="str">
            <v>Francja</v>
          </cell>
          <cell r="E104" t="str">
            <v>Grenoble</v>
          </cell>
          <cell r="F104" t="str">
            <v xml:space="preserve">virginie.klasser@grenoble-inp.fr; international.welcomeservices@grenoble-inp.fr ; "International partnership" &lt;international.partnership@grenoble-inp.fr&gt;; </v>
          </cell>
          <cell r="G104" t="str">
            <v>http://www.grenoble-inp.fr/</v>
          </cell>
        </row>
        <row r="105">
          <cell r="A105" t="str">
            <v>F  LILLE01</v>
          </cell>
          <cell r="B105" t="str">
            <v>Universite Lille 1</v>
          </cell>
          <cell r="D105" t="str">
            <v>Francja</v>
          </cell>
          <cell r="E105" t="str">
            <v>Lille</v>
          </cell>
          <cell r="F105" t="str">
            <v xml:space="preserve">veronique.level@univ-lille1.fr; laure.barreteau@univ-lille1.fr </v>
          </cell>
          <cell r="G105" t="str">
            <v>www.univ-lille1.fr</v>
          </cell>
        </row>
        <row r="106">
          <cell r="A106" t="str">
            <v>F  LILLE103</v>
          </cell>
          <cell r="B106" t="str">
            <v>Université de Lille</v>
          </cell>
          <cell r="C106" t="str">
            <v>University of Lille</v>
          </cell>
          <cell r="D106" t="str">
            <v>Francja</v>
          </cell>
          <cell r="E106" t="str">
            <v>Villeneuve d'Ascq cedex</v>
          </cell>
          <cell r="F106" t="str">
            <v>erasmus@polytech-lille.fr</v>
          </cell>
          <cell r="G106" t="str">
            <v>https://www.univ-lille.fr/</v>
          </cell>
        </row>
        <row r="107">
          <cell r="A107" t="str">
            <v>F  LILLE16</v>
          </cell>
          <cell r="B107" t="str">
            <v>Institut Catholique d'Arts et Métiers Lille</v>
          </cell>
          <cell r="C107" t="str">
            <v>ICAM Lille School of Engineering</v>
          </cell>
          <cell r="D107" t="str">
            <v>Francja</v>
          </cell>
          <cell r="E107" t="str">
            <v>Lille</v>
          </cell>
          <cell r="F107" t="str">
            <v xml:space="preserve">catherine.maury@icam.fr </v>
          </cell>
          <cell r="G107" t="str">
            <v>www.icam.fr</v>
          </cell>
        </row>
        <row r="108">
          <cell r="A108" t="str">
            <v>F  LYON02</v>
          </cell>
          <cell r="C108" t="str">
            <v>Lumiere University Lyon 2</v>
          </cell>
          <cell r="D108" t="str">
            <v>Francja</v>
          </cell>
          <cell r="E108" t="str">
            <v>Lyon</v>
          </cell>
          <cell r="F108" t="str">
            <v>emmanuelle.lop@univ-lyon2.fr; elise.bodet@univ-lyon2.fr</v>
          </cell>
          <cell r="G108" t="str">
            <v>http://www.univ-lyon2.fr</v>
          </cell>
        </row>
        <row r="109">
          <cell r="A109" t="str">
            <v>F  NANCY38</v>
          </cell>
          <cell r="B109" t="str">
            <v>Ecole Nationale Supérieure d'Architecture de Nancy</v>
          </cell>
          <cell r="C109" t="str">
            <v>Nancy School of Architecture</v>
          </cell>
          <cell r="D109" t="str">
            <v>Francja</v>
          </cell>
          <cell r="E109" t="str">
            <v>Nancy</v>
          </cell>
          <cell r="F109" t="str">
            <v xml:space="preserve">ri@nancy.archi.fr </v>
          </cell>
          <cell r="G109" t="str">
            <v>http://www.nancy.archi.fr/</v>
          </cell>
        </row>
        <row r="110">
          <cell r="A110" t="str">
            <v>F  NANCY43</v>
          </cell>
          <cell r="B110" t="str">
            <v>Université de Lorraine</v>
          </cell>
          <cell r="C110" t="str">
            <v>University of Lorraine</v>
          </cell>
          <cell r="D110" t="str">
            <v>Francja</v>
          </cell>
          <cell r="E110" t="str">
            <v>Nancy</v>
          </cell>
          <cell r="F110" t="str">
            <v>drie-mobilite-contact@univ-lorraine.fr</v>
          </cell>
          <cell r="G110" t="str">
            <v>http://welcome.univ-lorraine.fr</v>
          </cell>
        </row>
        <row r="111">
          <cell r="A111" t="str">
            <v>F  NANTES80</v>
          </cell>
          <cell r="B111" t="str">
            <v>IMT Atlantique</v>
          </cell>
          <cell r="D111" t="str">
            <v>Francja</v>
          </cell>
          <cell r="E111" t="str">
            <v>Nantes</v>
          </cell>
          <cell r="F111" t="str">
            <v>erasmusplusteam@imt-atlantique.fr; eliane.fonseca@imt-atlantique.fr</v>
          </cell>
          <cell r="G111" t="str">
            <v>https://www.imt-atlantique.fr/fr</v>
          </cell>
        </row>
        <row r="112">
          <cell r="A112" t="str">
            <v>F  PARIS083</v>
          </cell>
          <cell r="B112" t="str">
            <v>Télécom Paris</v>
          </cell>
          <cell r="C112" t="str">
            <v xml:space="preserve">Telecom Paris </v>
          </cell>
          <cell r="D112" t="str">
            <v>Francja</v>
          </cell>
          <cell r="F112" t="str">
            <v xml:space="preserve">jean-francois.naviner@telecom-paristech.fr; international@telecom-paristech.fr; incoming@telecom-paris.fr; nicolas.prost@telecom-paris.fr; </v>
          </cell>
          <cell r="G112" t="str">
            <v>www.telecom-paristech.fr</v>
          </cell>
        </row>
        <row r="113">
          <cell r="A113" t="str">
            <v>F  PARIS222</v>
          </cell>
          <cell r="B113" t="str">
            <v>Ecole Centrale d'Electronique</v>
          </cell>
          <cell r="C113" t="str">
            <v>ECE Paris- Graduate School of Engineering</v>
          </cell>
          <cell r="D113" t="str">
            <v>Francja</v>
          </cell>
          <cell r="F113" t="str">
            <v>abarbaric@ece.fr; anivia@ece.fr</v>
          </cell>
          <cell r="G113" t="str">
            <v>www.ece.fr/school-of-engineering/program</v>
          </cell>
        </row>
        <row r="114">
          <cell r="A114" t="str">
            <v>F  PARIS225</v>
          </cell>
          <cell r="B114" t="str">
            <v>Université Gustave Eiffel</v>
          </cell>
          <cell r="D114" t="str">
            <v>Francja</v>
          </cell>
          <cell r="F114" t="str">
            <v xml:space="preserve"> irina-nicoleta.simion@u-pem.fr </v>
          </cell>
          <cell r="G114" t="str">
            <v>https://www.univ-gustave-eiffel.fr/</v>
          </cell>
        </row>
        <row r="115">
          <cell r="A115" t="str">
            <v>F  PARIS270</v>
          </cell>
          <cell r="B115" t="str">
            <v>Pôle Universitaire Léonard de Vinci</v>
          </cell>
          <cell r="C115" t="str">
            <v>Leonardo da Vinci University Center</v>
          </cell>
          <cell r="D115" t="str">
            <v>Francja</v>
          </cell>
          <cell r="E115" t="str">
            <v>Paris</v>
          </cell>
          <cell r="F115" t="str">
            <v>incoming@devinci.fr; alain.ouvrieu@devinci.fr</v>
          </cell>
          <cell r="G115" t="str">
            <v>http://www.devinci.fr/ri</v>
          </cell>
        </row>
        <row r="116">
          <cell r="A116" t="str">
            <v>F  PARIS342</v>
          </cell>
          <cell r="B116" t="str">
            <v>Institut Polytechnique des Sciences Avancées</v>
          </cell>
          <cell r="D116" t="str">
            <v>Francja</v>
          </cell>
          <cell r="F116" t="str">
            <v>bernard.moretti@ipsa.fr; international@ipsa.fr</v>
          </cell>
          <cell r="G116" t="str">
            <v>www.ipsa.fr</v>
          </cell>
        </row>
        <row r="117">
          <cell r="A117" t="str">
            <v>F  PARIS481</v>
          </cell>
          <cell r="B117" t="str">
            <v>Université Paris-Saclay</v>
          </cell>
          <cell r="C117" t="str">
            <v>University of Paris-Saclay</v>
          </cell>
          <cell r="D117" t="str">
            <v>Francja</v>
          </cell>
          <cell r="F117" t="str">
            <v>rel-int@univ-evry.fr</v>
          </cell>
          <cell r="G117" t="str">
            <v>https://www.universite-paris-saclay.fr/</v>
          </cell>
        </row>
        <row r="118">
          <cell r="A118" t="str">
            <v>F  PARIS483 ( dawny F PARIS225)</v>
          </cell>
          <cell r="B118" t="str">
            <v>Université Gustave Eiffel (Paris East Marne-la-Vallée University -zm. Marzec 2020)</v>
          </cell>
          <cell r="D118" t="str">
            <v>Francja</v>
          </cell>
          <cell r="E118" t="str">
            <v>Marne-la-Vallée</v>
          </cell>
          <cell r="F118" t="str">
            <v xml:space="preserve">gulay.onan-labrande@univ-eiffel.fr; ali-imrane.toure@univ-eiffel.fr </v>
          </cell>
          <cell r="G118" t="str">
            <v>https://www.univ-gustave-eiffel.fr/</v>
          </cell>
        </row>
        <row r="119">
          <cell r="A119" t="str">
            <v>F  POITIER01</v>
          </cell>
          <cell r="B119" t="str">
            <v>Université de Poitiers</v>
          </cell>
          <cell r="C119" t="str">
            <v>University of Poitiers</v>
          </cell>
          <cell r="D119" t="str">
            <v>Francja</v>
          </cell>
          <cell r="E119" t="str">
            <v>Poitiers</v>
          </cell>
          <cell r="F119" t="str">
            <v>philippe.rogeon@univ-poitiers.fr</v>
          </cell>
          <cell r="G119" t="str">
            <v>www.univ-poitiers.fr</v>
          </cell>
        </row>
        <row r="120">
          <cell r="A120" t="str">
            <v>F  POITIER05</v>
          </cell>
          <cell r="B120" t="str">
            <v>École Nationale Supérieure de Mécanique et d'Aérotechnique</v>
          </cell>
          <cell r="C120" t="str">
            <v>National School of Mechanical and Aeronautical Engineering</v>
          </cell>
          <cell r="D120" t="str">
            <v>Francja</v>
          </cell>
          <cell r="E120" t="str">
            <v>Poitiers</v>
          </cell>
          <cell r="F120" t="str">
            <v xml:space="preserve">international@ensma.fr </v>
          </cell>
          <cell r="G120" t="str">
            <v>http://ensma.fr/</v>
          </cell>
        </row>
        <row r="121">
          <cell r="A121" t="str">
            <v>F  RENNES01</v>
          </cell>
          <cell r="B121" t="str">
            <v>Université de Rennes I</v>
          </cell>
          <cell r="C121" t="str">
            <v>University of Rennes (ESIR)</v>
          </cell>
          <cell r="D121" t="str">
            <v>Francja</v>
          </cell>
          <cell r="F121" t="str">
            <v>dari-sortant@univ-rennes1.fr</v>
          </cell>
          <cell r="G121" t="str">
            <v>http://esir.univ-rennes1.fr</v>
          </cell>
        </row>
        <row r="122">
          <cell r="A122" t="str">
            <v>F  RENNES16</v>
          </cell>
          <cell r="B122" t="str">
            <v>École Nationale Supérieure d'Architecture de Bretagne</v>
          </cell>
          <cell r="C122" t="str">
            <v>Brittany National College of Architecture</v>
          </cell>
          <cell r="D122" t="str">
            <v>Francja</v>
          </cell>
          <cell r="E122" t="str">
            <v>Rennes</v>
          </cell>
          <cell r="F122" t="str">
            <v xml:space="preserve"> catherine.david@rennes.archi.fr; didier.briand@rennes.archi.fr</v>
          </cell>
          <cell r="G122" t="str">
            <v>www.rennes.archi.fr</v>
          </cell>
        </row>
        <row r="123">
          <cell r="A123" t="str">
            <v>F  RENNES30</v>
          </cell>
          <cell r="B123" t="str">
            <v>École Nationale Supérieure d'Architecture de Normandie</v>
          </cell>
          <cell r="D123" t="str">
            <v>Francja</v>
          </cell>
          <cell r="E123" t="str">
            <v>Rennes</v>
          </cell>
          <cell r="F123" t="str">
            <v>Tabitha.COURBIN@ecam-rennes.fr</v>
          </cell>
          <cell r="G123" t="str">
            <v>www.ecam-rennes.fr</v>
          </cell>
        </row>
        <row r="124">
          <cell r="A124" t="str">
            <v>F  ROUEN19</v>
          </cell>
          <cell r="B124" t="str">
            <v>École Nationale Supérieure d'Architecture de Normandie</v>
          </cell>
          <cell r="C124" t="str">
            <v>Normandy National School of Architecture</v>
          </cell>
          <cell r="D124" t="str">
            <v>Francja</v>
          </cell>
          <cell r="E124" t="str">
            <v>Darnétal</v>
          </cell>
          <cell r="F124" t="str">
            <v>fabienne.fendrich@rouen.archi.fr;  international@rouen.archi.fr</v>
          </cell>
          <cell r="G124" t="str">
            <v>www.rouen.archi.fr</v>
          </cell>
        </row>
        <row r="125">
          <cell r="A125" t="str">
            <v>F  ST-ETIE01</v>
          </cell>
          <cell r="B125" t="str">
            <v>Université Jean Monnet Saint-Etienne</v>
          </cell>
          <cell r="C125" t="str">
            <v>Jean Monnet University</v>
          </cell>
          <cell r="D125" t="str">
            <v>Francja</v>
          </cell>
          <cell r="E125" t="str">
            <v>Saint-Etienne</v>
          </cell>
          <cell r="F125" t="str">
            <v>stephanie.soleillant@univ-st-etienne.fr</v>
          </cell>
          <cell r="G125" t="str">
            <v>http://charte-erasmus.univ-st-etienne.fr</v>
          </cell>
        </row>
        <row r="126">
          <cell r="A126" t="str">
            <v>F  STRASBO16</v>
          </cell>
          <cell r="B126" t="str">
            <v>ENSAS - École Nationale Supérieure d'Architecture de Strasbourg</v>
          </cell>
          <cell r="C126" t="str">
            <v>ENSAS - Strasbourg National School of Architecture</v>
          </cell>
          <cell r="D126" t="str">
            <v>Francja</v>
          </cell>
          <cell r="E126" t="str">
            <v>Strasbourg</v>
          </cell>
          <cell r="F126" t="str">
            <v>jill.ferrier@strasbourg.archi.fr</v>
          </cell>
          <cell r="G126" t="str">
            <v>www.strasbourg.archi.fr</v>
          </cell>
        </row>
        <row r="127">
          <cell r="A127" t="str">
            <v>F  STRASBO31</v>
          </cell>
          <cell r="B127" t="str">
            <v>Institut National des Sciences Appliquées de Strasbourg</v>
          </cell>
          <cell r="C127" t="str">
            <v>INSA Strasbourg</v>
          </cell>
          <cell r="D127" t="str">
            <v>Francja</v>
          </cell>
          <cell r="E127" t="str">
            <v>Strasbourg</v>
          </cell>
          <cell r="F127" t="str">
            <v>jill.ferrier@strasbourg.archi.fr</v>
          </cell>
          <cell r="G127" t="str">
            <v xml:space="preserve">http://www.insa-strasbourg.fr/ </v>
          </cell>
        </row>
        <row r="128">
          <cell r="A128" t="str">
            <v>F  VALENCI01</v>
          </cell>
          <cell r="B128" t="str">
            <v>Université Polytechnique Hauts-de-France</v>
          </cell>
          <cell r="C128" t="str">
            <v>Polytechnic University of Hauts-de-France</v>
          </cell>
          <cell r="D128" t="str">
            <v>Francja</v>
          </cell>
          <cell r="E128" t="str">
            <v>Hauts-de-France</v>
          </cell>
          <cell r="F128" t="str">
            <v>international_in@uphf.fr;       Mohamed.Djemai@uphf.fr (ISTV);  dominique.deneux@univ-valenciennes.fr</v>
          </cell>
          <cell r="G128" t="str">
            <v>https://www.uphf.fr/</v>
          </cell>
        </row>
        <row r="129">
          <cell r="A129" t="str">
            <v>F  VANNES04</v>
          </cell>
          <cell r="B129" t="str">
            <v>Université de Bretagne Sud</v>
          </cell>
          <cell r="C129" t="str">
            <v>University of Southern Brittany</v>
          </cell>
          <cell r="D129" t="str">
            <v>Francja</v>
          </cell>
          <cell r="F129" t="str">
            <v xml:space="preserve">Sandra.vessier@univ-ubs.fr; sai@univ-ubs.fr </v>
          </cell>
          <cell r="G129" t="str">
            <v>https://www.univ-ubs.fr/</v>
          </cell>
        </row>
        <row r="130">
          <cell r="A130" t="str">
            <v>F  VAULX-V02</v>
          </cell>
          <cell r="B130" t="str">
            <v>École nationale des travaux publics de l'État (ENTPE)</v>
          </cell>
          <cell r="C130" t="str">
            <v>National School of Public Works of the State</v>
          </cell>
          <cell r="D130" t="str">
            <v>Francja</v>
          </cell>
          <cell r="E130" t="str">
            <v>Vaulx-en-Velin</v>
          </cell>
          <cell r="F130" t="str">
            <v xml:space="preserve">brendan.keenan@entpe.fr </v>
          </cell>
          <cell r="G130" t="str">
            <v>https://www.entpe.fr/</v>
          </cell>
        </row>
        <row r="131">
          <cell r="A131" t="str">
            <v>F  LYON02</v>
          </cell>
          <cell r="B131" t="str">
            <v>Université Lumière Lyon 2</v>
          </cell>
          <cell r="C131" t="str">
            <v>Lumière University Lyon 2</v>
          </cell>
          <cell r="D131" t="str">
            <v>Francja</v>
          </cell>
          <cell r="E131" t="str">
            <v>Lyon</v>
          </cell>
          <cell r="F131" t="str">
            <v>emmanuelle.lop@univ-lyon2.fr; elise.bodet@univ-lyon2.fr</v>
          </cell>
          <cell r="G131" t="str">
            <v>http://www.univ-lyon2.fr</v>
          </cell>
        </row>
        <row r="132">
          <cell r="A132" t="str">
            <v>G  ATHINE02</v>
          </cell>
          <cell r="B132" t="str">
            <v>Εθνικό Μετσόβιο Πολυτεχνείο</v>
          </cell>
          <cell r="C132" t="str">
            <v>National Technical University of Athens</v>
          </cell>
          <cell r="D132" t="str">
            <v>Grecja</v>
          </cell>
          <cell r="E132" t="str">
            <v>Athens</v>
          </cell>
          <cell r="F132" t="str">
            <v xml:space="preserve">amoropul@central.ntua.gr; iroffice@central.ntua.gr </v>
          </cell>
          <cell r="G132" t="str">
            <v>www.ntua.gr</v>
          </cell>
        </row>
        <row r="133">
          <cell r="A133" t="str">
            <v>G  ATHINE41</v>
          </cell>
          <cell r="B133" t="str">
            <v>Πανεπιστήμιο Αιγαίου</v>
          </cell>
          <cell r="C133" t="str">
            <v>University of Aegean</v>
          </cell>
          <cell r="D133" t="str">
            <v>Grecja</v>
          </cell>
          <cell r="E133" t="str">
            <v>Lesvos</v>
          </cell>
          <cell r="F133" t="str">
            <v>erasmus@aegean.gr</v>
          </cell>
          <cell r="G133" t="str">
            <v>https://www.aegean.gr/</v>
          </cell>
        </row>
        <row r="134">
          <cell r="A134" t="str">
            <v>G  EGALEO02</v>
          </cell>
          <cell r="B134" t="str">
            <v>Πανεπιστήμιο Δυτικής Αττικής</v>
          </cell>
          <cell r="C134" t="str">
            <v>University of West Attica (wcześniej: Technological Education Institute of Piraeus)</v>
          </cell>
          <cell r="D134" t="str">
            <v>Grecja</v>
          </cell>
          <cell r="E134" t="str">
            <v>Athens</v>
          </cell>
          <cell r="F134" t="str">
            <v xml:space="preserve"> svas@uniwa.gr; </v>
          </cell>
          <cell r="G134" t="str">
            <v>https://www.uniwa.gr/</v>
          </cell>
        </row>
        <row r="135">
          <cell r="A135" t="str">
            <v>G  KOZANI02</v>
          </cell>
          <cell r="B135" t="str">
            <v>Πανεπιστήμιο Δυτικής Μακεδονίας</v>
          </cell>
          <cell r="C135" t="str">
            <v>University of Western Macedonia</v>
          </cell>
          <cell r="D135" t="str">
            <v>Grecja</v>
          </cell>
          <cell r="E135" t="str">
            <v>Kozani</v>
          </cell>
          <cell r="F135" t="str">
            <v xml:space="preserve">erasmus@uowm.gr; </v>
          </cell>
          <cell r="G135" t="str">
            <v>https://www.uowm.gr/</v>
          </cell>
        </row>
        <row r="136">
          <cell r="A136" t="str">
            <v>G  PATRA01</v>
          </cell>
          <cell r="B136" t="str">
            <v>Πανεπιστήμιο Πατρών</v>
          </cell>
          <cell r="C136" t="str">
            <v>University of Patras</v>
          </cell>
          <cell r="D136" t="str">
            <v>Grecja</v>
          </cell>
          <cell r="E136" t="str">
            <v>Patras</v>
          </cell>
          <cell r="F136" t="str">
            <v>llp.incoming@upatras.gr ; intern.rel@upatras.gr (umowy)</v>
          </cell>
          <cell r="G136" t="str">
            <v>http://www.upatras.gr/</v>
          </cell>
        </row>
        <row r="137">
          <cell r="A137" t="str">
            <v>G  PIREAS01</v>
          </cell>
          <cell r="B137" t="str">
            <v>Πανεπιστήμιο Πειραιώς</v>
          </cell>
          <cell r="C137" t="str">
            <v>University of Piraeus</v>
          </cell>
          <cell r="D137" t="str">
            <v>Grecja</v>
          </cell>
          <cell r="E137" t="str">
            <v>Piraeus</v>
          </cell>
          <cell r="F137" t="str">
            <v xml:space="preserve">rector@unipi.gr; publ@unipi.gr ; "incoming-erasmus" &lt;incoming-erasmus@unipi.gr&gt;; </v>
          </cell>
          <cell r="G137" t="str">
            <v>http://www.unipi.gr</v>
          </cell>
        </row>
        <row r="138">
          <cell r="A138" t="str">
            <v>G  THESSAL12</v>
          </cell>
          <cell r="B138" t="str">
            <v>Alexander Technological Educational Institute of Thessaloniki</v>
          </cell>
          <cell r="C138" t="str">
            <v>Alexander Technological Educational Institute of Thessaloniki</v>
          </cell>
          <cell r="D138" t="str">
            <v>Grecja</v>
          </cell>
          <cell r="E138" t="str">
            <v>Thessaloniki</v>
          </cell>
          <cell r="F138" t="str">
            <v xml:space="preserve">ptzionas@teithe.gr; socrates@teithe.gr; erasmus.admin@the.ihu.gr; </v>
          </cell>
          <cell r="G138" t="str">
            <v>http://erasmus.teithe.gr</v>
          </cell>
        </row>
        <row r="139">
          <cell r="A139" t="str">
            <v>G  THESSAL14</v>
          </cell>
          <cell r="B139" t="str">
            <v>Διεθνές Πανεπιστήμιο της Ελλάδος</v>
          </cell>
          <cell r="C139" t="str">
            <v>Alexander Technological Educational Institute of Thessaloniki</v>
          </cell>
          <cell r="D139" t="str">
            <v>Grecja</v>
          </cell>
          <cell r="E139" t="str">
            <v>Thessaloniki</v>
          </cell>
          <cell r="F139" t="str">
            <v xml:space="preserve">ptzionas@teithe.gr; socrates@teithe.gr; erasmus.admin@the.ihu.gr; </v>
          </cell>
          <cell r="G139" t="str">
            <v>https://www.ihu.gr/</v>
          </cell>
        </row>
        <row r="140">
          <cell r="A140" t="str">
            <v>G TRIPOLI03</v>
          </cell>
          <cell r="B140" t="str">
            <v>Πανεπιστήμιο Πελοποννήσου</v>
          </cell>
          <cell r="C140" t="str">
            <v>University of the Peloponnese</v>
          </cell>
          <cell r="D140" t="str">
            <v>Grecja</v>
          </cell>
          <cell r="E140" t="str">
            <v>Patras</v>
          </cell>
          <cell r="F140" t="str">
            <v xml:space="preserve"> a.vogopoulou@go.uop.gr</v>
          </cell>
          <cell r="G140" t="str">
            <v>https://www.uop.gr/en</v>
          </cell>
        </row>
        <row r="141">
          <cell r="A141" t="str">
            <v>G  VOLOS01</v>
          </cell>
          <cell r="B141" t="str">
            <v>Πανεπιστήμιο Θεσσαλίας</v>
          </cell>
          <cell r="C141" t="str">
            <v>University of Thessaly</v>
          </cell>
          <cell r="D141" t="str">
            <v>Grecja</v>
          </cell>
          <cell r="E141" t="str">
            <v>Volos</v>
          </cell>
          <cell r="F141" t="str">
            <v xml:space="preserve">irep@uth.gr </v>
          </cell>
          <cell r="G141" t="str">
            <v>www.uth.gr</v>
          </cell>
        </row>
        <row r="142">
          <cell r="A142" t="str">
            <v>G  THESSAL14</v>
          </cell>
          <cell r="B142" t="str">
            <v>Αλεξάνδρειο Τεχνολογικό Εκπαιδευτικό Ίδρυμα Θεσσαλονίκης</v>
          </cell>
          <cell r="C142" t="str">
            <v>Alexander Technological Educational Institute of Thessaloniki (International Helenic University)</v>
          </cell>
          <cell r="D142" t="str">
            <v>Grecja</v>
          </cell>
          <cell r="E142" t="str">
            <v>Thessaloniki</v>
          </cell>
          <cell r="F142" t="str">
            <v xml:space="preserve">ptzionas@teithe.gr; socrates@teithe.gr; erasmus.admin@the.ihu.gr; </v>
          </cell>
          <cell r="G142" t="str">
            <v>http://erasmus.teithe.gr</v>
          </cell>
        </row>
        <row r="143">
          <cell r="A143" t="str">
            <v>HR DUBROVN01</v>
          </cell>
          <cell r="B143" t="str">
            <v>Sveučilište u Dubrovniku</v>
          </cell>
          <cell r="C143" t="str">
            <v>University of Dubrovnik</v>
          </cell>
          <cell r="D143" t="str">
            <v>Chorwacja</v>
          </cell>
          <cell r="E143" t="str">
            <v>Dubrovnik</v>
          </cell>
          <cell r="F143" t="str">
            <v xml:space="preserve">nikolina.potrebica@unidu.hr </v>
          </cell>
          <cell r="G143" t="str">
            <v>www.unidu.hr</v>
          </cell>
        </row>
        <row r="144">
          <cell r="A144" t="str">
            <v>HR OSIJEK01</v>
          </cell>
          <cell r="B144" t="str">
            <v>Sveučilište Josipa Jurja Strossmayera u Osijeku</v>
          </cell>
          <cell r="C144" t="str">
            <v>Josip Juraj Strossmayer - University of Osijek</v>
          </cell>
          <cell r="D144" t="str">
            <v>Chorwacja</v>
          </cell>
          <cell r="E144" t="str">
            <v>Osijek</v>
          </cell>
          <cell r="F144" t="str">
            <v xml:space="preserve">erasmus@unios.hr </v>
          </cell>
          <cell r="G144" t="str">
            <v>http://www.unios.hr/</v>
          </cell>
        </row>
        <row r="145">
          <cell r="A145" t="str">
            <v>HR OSIJEK02</v>
          </cell>
          <cell r="B145" t="str">
            <v>Veleučilište u Slavonskom Brodu</v>
          </cell>
          <cell r="C145" t="str">
            <v>University of Applied Sciences of Slavonski Brod</v>
          </cell>
          <cell r="D145" t="str">
            <v>Chorwacja</v>
          </cell>
          <cell r="E145" t="str">
            <v>Slavonski Brod</v>
          </cell>
          <cell r="F145" t="str">
            <v xml:space="preserve">erasmus@vusb.hr </v>
          </cell>
          <cell r="G145" t="str">
            <v>www.vusb.hr</v>
          </cell>
        </row>
        <row r="146">
          <cell r="A146" t="str">
            <v>HR PULA01</v>
          </cell>
          <cell r="B146" t="str">
            <v>Sveučilište Jurja Dobrile u Puli</v>
          </cell>
          <cell r="C146" t="str">
            <v>University of Pula</v>
          </cell>
          <cell r="D146" t="str">
            <v>Chorwacja</v>
          </cell>
          <cell r="E146" t="str">
            <v>Pula</v>
          </cell>
          <cell r="F146" t="str">
            <v>international.office@unipu.hr</v>
          </cell>
          <cell r="G146" t="str">
            <v>http://www.unipu.hr</v>
          </cell>
        </row>
        <row r="147">
          <cell r="A147" t="str">
            <v>HR RIJEKA01</v>
          </cell>
          <cell r="B147" t="str">
            <v>Sveučilište u Rijeci</v>
          </cell>
          <cell r="C147" t="str">
            <v>University of Rijeka</v>
          </cell>
          <cell r="D147" t="str">
            <v>Chorwacja</v>
          </cell>
          <cell r="E147" t="str">
            <v>Rijeka</v>
          </cell>
          <cell r="F147" t="str">
            <v>masa@uniri.hr, mfonovic@riteh.hr</v>
          </cell>
          <cell r="G147" t="str">
            <v>https://uniri.hr/</v>
          </cell>
        </row>
        <row r="148">
          <cell r="A148" t="str">
            <v>HR ZAGREB01</v>
          </cell>
          <cell r="B148" t="str">
            <v>Sveučilište u Zagrebu</v>
          </cell>
          <cell r="C148" t="str">
            <v>University of Zagreb</v>
          </cell>
          <cell r="D148" t="str">
            <v>Chorwacja</v>
          </cell>
          <cell r="E148" t="str">
            <v>Zagreb</v>
          </cell>
          <cell r="F148" t="str">
            <v xml:space="preserve">erasmus.coordinator@unizg.hr </v>
          </cell>
          <cell r="G148" t="str">
            <v>https://www.unizg.hr/</v>
          </cell>
        </row>
        <row r="149">
          <cell r="A149" t="str">
            <v>HU BUDAPES02</v>
          </cell>
          <cell r="B149" t="str">
            <v>Budapesti Muszaki es Gazdasagtudomanyi Egyetem</v>
          </cell>
          <cell r="C149" t="str">
            <v>Budapest University of Technology and Ecomonics</v>
          </cell>
          <cell r="D149" t="str">
            <v>Węgry</v>
          </cell>
          <cell r="E149" t="str">
            <v xml:space="preserve">Budapest </v>
          </cell>
          <cell r="F149" t="str">
            <v xml:space="preserve">erasmus@kth.bme.hu </v>
          </cell>
          <cell r="G149" t="str">
            <v>www.bme.hu</v>
          </cell>
        </row>
        <row r="150">
          <cell r="A150" t="str">
            <v>HU BUDAPES16</v>
          </cell>
          <cell r="B150" t="str">
            <v>Óbudai Egyetem</v>
          </cell>
          <cell r="C150" t="str">
            <v>Obuda University</v>
          </cell>
          <cell r="D150" t="str">
            <v>Węgry</v>
          </cell>
          <cell r="E150" t="str">
            <v xml:space="preserve">Budapest </v>
          </cell>
          <cell r="F150" t="str">
            <v>marosi.ildiko@kgk.uni-obuda.hu</v>
          </cell>
          <cell r="G150" t="str">
            <v>https://uni-obuda.hu/</v>
          </cell>
        </row>
        <row r="151">
          <cell r="A151" t="str">
            <v>HU GODOLLO01</v>
          </cell>
          <cell r="B151" t="str">
            <v>Magyar Agrár- és Élettudományi Egyetem</v>
          </cell>
          <cell r="C151" t="str">
            <v>Hungarian University of Agriculture and Life Sciences</v>
          </cell>
          <cell r="D151" t="str">
            <v>Węgry</v>
          </cell>
          <cell r="E151" t="str">
            <v>Gödöllő</v>
          </cell>
          <cell r="F151" t="str">
            <v>Szabadszallasi.Edit@uni-mate.hu</v>
          </cell>
          <cell r="G151" t="str">
            <v>https://uni-mate.hu/</v>
          </cell>
        </row>
        <row r="152">
          <cell r="A152" t="str">
            <v>HU KECSKEM03</v>
          </cell>
          <cell r="B152" t="str">
            <v>Neumann János Egyetem</v>
          </cell>
          <cell r="C152" t="str">
            <v>John von Neumann University (GAMF-Faculty of Engineering and Science)</v>
          </cell>
          <cell r="D152" t="str">
            <v>Węgry</v>
          </cell>
          <cell r="E152" t="str">
            <v>Kecskemét</v>
          </cell>
          <cell r="F152" t="str">
            <v>dorman.timea@gamf.uni-neumann.hu; international.office@uni-neumann.hu</v>
          </cell>
          <cell r="G152" t="str">
            <v>https://nje.hu/</v>
          </cell>
        </row>
        <row r="153">
          <cell r="A153" t="str">
            <v>HU NYIREGY04</v>
          </cell>
          <cell r="B153" t="str">
            <v>Nyiregyhazi Egyetem</v>
          </cell>
          <cell r="C153" t="str">
            <v>University of Nyiregyhaza</v>
          </cell>
          <cell r="D153" t="str">
            <v>Węgry</v>
          </cell>
          <cell r="E153" t="str">
            <v>Nyíregyháza</v>
          </cell>
          <cell r="F153" t="str">
            <v xml:space="preserve">international.center@nye.hu </v>
          </cell>
          <cell r="G153" t="str">
            <v>https://nye.hu/</v>
          </cell>
        </row>
        <row r="154">
          <cell r="A154" t="str">
            <v>HU PECS01</v>
          </cell>
          <cell r="B154" t="str">
            <v>Pécsi Tudományegyetem</v>
          </cell>
          <cell r="C154" t="str">
            <v>University of Pecs</v>
          </cell>
          <cell r="D154" t="str">
            <v>Węgry</v>
          </cell>
          <cell r="E154" t="str">
            <v>Pécs</v>
          </cell>
          <cell r="F154" t="str">
            <v>erasmus@gamma.ttk.pte.hu; nemeth.judit@pte.hu</v>
          </cell>
          <cell r="G154" t="str">
            <v>https://pte.hu/</v>
          </cell>
        </row>
        <row r="155">
          <cell r="A155" t="str">
            <v>HU SZFVAR01</v>
          </cell>
          <cell r="B155" t="str">
            <v>Kodolányi János Egyetem</v>
          </cell>
          <cell r="C155" t="str">
            <v>Kodolanyi Janos University</v>
          </cell>
          <cell r="D155" t="str">
            <v>Węgry</v>
          </cell>
          <cell r="E155" t="str">
            <v>Székesfehérvár</v>
          </cell>
          <cell r="F155" t="str">
            <v>international@kodolanyi.hu</v>
          </cell>
          <cell r="G155" t="str">
            <v>http://www.kodolanyi.hu</v>
          </cell>
        </row>
        <row r="156">
          <cell r="A156" t="str">
            <v>HU DUNAUJ01</v>
          </cell>
          <cell r="B156" t="str">
            <v>Dunaujvarosi Egyetem</v>
          </cell>
          <cell r="C156" t="str">
            <v>Dunaujvarosi Egyetem / University of Dunaujvaros</v>
          </cell>
          <cell r="D156" t="str">
            <v>Węgry</v>
          </cell>
          <cell r="E156" t="str">
            <v>Dunaújváros</v>
          </cell>
          <cell r="F156" t="str">
            <v>gyongyossyk@uniduna.hu</v>
          </cell>
          <cell r="G156" t="str">
            <v>https://www.uniduna.hu/</v>
          </cell>
        </row>
        <row r="157">
          <cell r="A157" t="str">
            <v>I  BARI05</v>
          </cell>
          <cell r="B157" t="str">
            <v>Politecnico di Bari</v>
          </cell>
          <cell r="C157" t="str">
            <v>Polytechnic University of Bari</v>
          </cell>
          <cell r="D157" t="str">
            <v>Włochy</v>
          </cell>
          <cell r="E157" t="str">
            <v>Bari</v>
          </cell>
          <cell r="F157" t="str">
            <v>international@poliba.it; valentina.cassano@poliba.it</v>
          </cell>
          <cell r="G157" t="str">
            <v>http://www.poliba.it/</v>
          </cell>
        </row>
        <row r="158">
          <cell r="A158" t="str">
            <v>I  BOLOGNA01</v>
          </cell>
          <cell r="B158" t="str">
            <v>Alma Mater Studiorum - Università di Bologna</v>
          </cell>
          <cell r="C158" t="str">
            <v>University of Bologna</v>
          </cell>
          <cell r="D158" t="str">
            <v>Włochy</v>
          </cell>
          <cell r="E158" t="str">
            <v>Bologna</v>
          </cell>
          <cell r="F158" t="str">
            <v xml:space="preserve">erasmus@unibo.it </v>
          </cell>
          <cell r="G158" t="str">
            <v>http://unibo.it/</v>
          </cell>
        </row>
        <row r="159">
          <cell r="A159" t="str">
            <v>I  CAGLIAR01</v>
          </cell>
          <cell r="B159" t="str">
            <v>Università degli Studi di Cagliari</v>
          </cell>
          <cell r="C159" t="str">
            <v>University of Cagliari</v>
          </cell>
          <cell r="D159" t="str">
            <v>Włochy</v>
          </cell>
          <cell r="E159" t="str">
            <v>Cagliari</v>
          </cell>
          <cell r="F159" t="str">
            <v xml:space="preserve">erasmus@unica.it </v>
          </cell>
          <cell r="G159" t="str">
            <v>http://www.unica.it/</v>
          </cell>
        </row>
        <row r="160">
          <cell r="A160" t="str">
            <v>I  CAMERIN01</v>
          </cell>
          <cell r="B160" t="str">
            <v>Universita degli Studi di Camerino</v>
          </cell>
          <cell r="C160" t="str">
            <v>University of Camerino</v>
          </cell>
          <cell r="D160" t="str">
            <v>Włochy</v>
          </cell>
          <cell r="E160" t="str">
            <v>Camerino</v>
          </cell>
          <cell r="F160" t="str">
            <v>anna.pupilli@unicam.it</v>
          </cell>
          <cell r="G160" t="str">
            <v>https://www.unicam.it/</v>
          </cell>
        </row>
        <row r="161">
          <cell r="A161" t="str">
            <v>I  CASSINO01</v>
          </cell>
          <cell r="B161" t="str">
            <v>Universita degli Studi di Cassino</v>
          </cell>
          <cell r="C161" t="str">
            <v>University of Cassino and Southern Lazio</v>
          </cell>
          <cell r="D161" t="str">
            <v>Włochy</v>
          </cell>
          <cell r="E161" t="str">
            <v>Cassino</v>
          </cell>
          <cell r="F161" t="str">
            <v xml:space="preserve">s.nistico@unicas.it; l.morone@unicas.it; </v>
          </cell>
          <cell r="G161" t="str">
            <v>http://www.unicas.it</v>
          </cell>
        </row>
        <row r="162">
          <cell r="A162" t="str">
            <v>I  CATANIA01</v>
          </cell>
          <cell r="B162" t="str">
            <v>Università degli Studi di Catania</v>
          </cell>
          <cell r="C162" t="str">
            <v>University of Catania</v>
          </cell>
          <cell r="D162" t="str">
            <v>Włochy</v>
          </cell>
          <cell r="E162" t="str">
            <v>Catania</v>
          </cell>
          <cell r="F162" t="str">
            <v>umi@unict.it; sfino@unict.it</v>
          </cell>
          <cell r="G162" t="str">
            <v>https://www.unict.it</v>
          </cell>
        </row>
        <row r="163">
          <cell r="A163" t="str">
            <v>I  FIRENZE01</v>
          </cell>
          <cell r="B163" t="str">
            <v>Università degli Studi di Firenze</v>
          </cell>
          <cell r="C163" t="str">
            <v>University of Florence</v>
          </cell>
          <cell r="D163" t="str">
            <v>Włochy</v>
          </cell>
          <cell r="E163" t="str">
            <v>Firenze</v>
          </cell>
          <cell r="F163" t="str">
            <v xml:space="preserve">incoming@architettura.unifi.it; socrates-novoli@adm.unifi.it </v>
          </cell>
          <cell r="G163" t="str">
            <v xml:space="preserve">http://www.unifi.it/ </v>
          </cell>
        </row>
        <row r="164">
          <cell r="A164" t="str">
            <v>I  LECCE01</v>
          </cell>
          <cell r="B164" t="str">
            <v>Universita de Salento</v>
          </cell>
          <cell r="C164" t="str">
            <v>University of Salento</v>
          </cell>
          <cell r="D164" t="str">
            <v>Włochy</v>
          </cell>
          <cell r="E164" t="str">
            <v>Lecce</v>
          </cell>
          <cell r="F164" t="str">
            <v>eliana.gennaro@unisalento.it</v>
          </cell>
          <cell r="G164" t="str">
            <v>www.unisalento.it/welcome</v>
          </cell>
        </row>
        <row r="165">
          <cell r="A165" t="str">
            <v>I  MILANO02</v>
          </cell>
          <cell r="B165" t="str">
            <v>Politecnico di Milano</v>
          </cell>
          <cell r="C165" t="str">
            <v>Polytechnic University of Milan</v>
          </cell>
          <cell r="D165" t="str">
            <v>Włochy</v>
          </cell>
          <cell r="E165" t="str">
            <v>Milano</v>
          </cell>
          <cell r="F165" t="str">
            <v xml:space="preserve">erasmus@polimi.it </v>
          </cell>
          <cell r="G165" t="str">
            <v>http://www.polimi.it/</v>
          </cell>
        </row>
        <row r="166">
          <cell r="A166" t="str">
            <v>I  MILANO16</v>
          </cell>
          <cell r="B166" t="str">
            <v>Università degli Studi Milano-Bicocca</v>
          </cell>
          <cell r="C166" t="str">
            <v>University of Milano-Bicocca</v>
          </cell>
          <cell r="D166" t="str">
            <v>Włochy</v>
          </cell>
          <cell r="E166" t="str">
            <v>Milano</v>
          </cell>
          <cell r="F166" t="str">
            <v>erasmus.agreement@unimib.it</v>
          </cell>
          <cell r="G166" t="str">
            <v>https://www.unimib.it/</v>
          </cell>
        </row>
        <row r="167">
          <cell r="A167" t="str">
            <v>I  NAPOLI01</v>
          </cell>
          <cell r="B167" t="str">
            <v>Università degli Studi di Napoli Federico II</v>
          </cell>
          <cell r="C167" t="str">
            <v>University of Naples Federico II</v>
          </cell>
          <cell r="D167" t="str">
            <v>Włochy</v>
          </cell>
          <cell r="E167" t="str">
            <v>Napoli</v>
          </cell>
          <cell r="F167" t="str">
            <v>international@unina.it; ddesimon@unina.it</v>
          </cell>
          <cell r="G167" t="str">
            <v>www.unina.it</v>
          </cell>
        </row>
        <row r="168">
          <cell r="A168" t="str">
            <v>I  NAPOLI11</v>
          </cell>
          <cell r="B168" t="str">
            <v>Universita Telematica Pegaso</v>
          </cell>
          <cell r="C168" t="str">
            <v>Pegaso Telematic University</v>
          </cell>
          <cell r="D168" t="str">
            <v>Włochy</v>
          </cell>
          <cell r="E168" t="str">
            <v>Napoli</v>
          </cell>
          <cell r="F168" t="str">
            <v>erasmus@unipegaso.it</v>
          </cell>
          <cell r="G168" t="str">
            <v>https://www.unipegaso.it/</v>
          </cell>
        </row>
        <row r="169">
          <cell r="A169" t="str">
            <v>I  PADOVA01</v>
          </cell>
          <cell r="B169" t="str">
            <v>Università degli Studi di Padova</v>
          </cell>
          <cell r="C169" t="str">
            <v>University of Padua</v>
          </cell>
          <cell r="D169" t="str">
            <v>Włochy</v>
          </cell>
          <cell r="E169" t="str">
            <v>Padova</v>
          </cell>
          <cell r="F169" t="str">
            <v xml:space="preserve">erasmus@unipd.it </v>
          </cell>
          <cell r="G169" t="str">
            <v>www.unipd.it</v>
          </cell>
        </row>
        <row r="170">
          <cell r="A170" t="str">
            <v>I  PALERMO01</v>
          </cell>
          <cell r="B170" t="str">
            <v>Università degli Studi di Palermo</v>
          </cell>
          <cell r="C170" t="str">
            <v>University of Palermo</v>
          </cell>
          <cell r="D170" t="str">
            <v>Włochy</v>
          </cell>
          <cell r="E170" t="str">
            <v>Palermo</v>
          </cell>
          <cell r="F170" t="str">
            <v>angelo.mineo@unipa.it</v>
          </cell>
          <cell r="G170" t="str">
            <v>https://www.unipa.it/target/international-students/en/</v>
          </cell>
        </row>
        <row r="171">
          <cell r="A171" t="str">
            <v>I  PAVIA01</v>
          </cell>
          <cell r="B171" t="str">
            <v>Universita degli Studi di Pavia</v>
          </cell>
          <cell r="C171" t="str">
            <v>University of Pavia</v>
          </cell>
          <cell r="D171" t="str">
            <v>Włochy</v>
          </cell>
          <cell r="E171" t="str">
            <v>Pavia</v>
          </cell>
          <cell r="F171" t="str">
            <v>outgoing.erasmus@unipv.it</v>
          </cell>
          <cell r="G171" t="str">
            <v>http://www.unipv.eu</v>
          </cell>
        </row>
        <row r="172">
          <cell r="A172" t="str">
            <v>I  PISA01</v>
          </cell>
          <cell r="B172" t="str">
            <v>Universita di Pisa</v>
          </cell>
          <cell r="C172" t="str">
            <v>University of Pisa</v>
          </cell>
          <cell r="D172" t="str">
            <v>Włochy</v>
          </cell>
          <cell r="E172" t="str">
            <v>Pisa</v>
          </cell>
          <cell r="F172" t="str">
            <v xml:space="preserve">erasmus.incoming@ing.unipi.it;  s.marcuccio@ing.unipi.it ;international@ing.unipi.it </v>
          </cell>
          <cell r="G172" t="str">
            <v>http://www.unipi.it</v>
          </cell>
        </row>
        <row r="173">
          <cell r="A173" t="str">
            <v>I  ROMA01</v>
          </cell>
          <cell r="B173" t="str">
            <v>Universita degli Studi di Roma La Sapienza</v>
          </cell>
          <cell r="C173" t="str">
            <v>Sapienza University of Rome</v>
          </cell>
          <cell r="D173" t="str">
            <v>Włochy</v>
          </cell>
          <cell r="E173" t="str">
            <v>Roma</v>
          </cell>
          <cell r="F173" t="str">
            <v>daniela.deleo@uniroma1.it; ingerasmus@uniroma1.it</v>
          </cell>
          <cell r="G173" t="str">
            <v>http://www.uniroma1.it/</v>
          </cell>
        </row>
        <row r="174">
          <cell r="A174" t="str">
            <v>I  ROMA02</v>
          </cell>
          <cell r="B174" t="str">
            <v>Universita degli Studi di Roma Tor Vergata</v>
          </cell>
          <cell r="C174" t="str">
            <v>University of Roma "Tor Vergata"</v>
          </cell>
          <cell r="D174" t="str">
            <v>Włochy</v>
          </cell>
          <cell r="E174" t="str">
            <v>Roma</v>
          </cell>
          <cell r="F174" t="str">
            <v>cinthia.campi@uniroma2.it; daniela.mannino@uniroma2.it;</v>
          </cell>
          <cell r="G174" t="str">
            <v>www.ing.uniroma2.it</v>
          </cell>
        </row>
        <row r="175">
          <cell r="A175" t="str">
            <v>I  ROMA06</v>
          </cell>
          <cell r="B175" t="str">
            <v>Accademia di Belle Arti De Roma</v>
          </cell>
          <cell r="C175" t="str">
            <v>Academy of Fine Arts of Rome</v>
          </cell>
          <cell r="D175" t="str">
            <v>Włochy</v>
          </cell>
          <cell r="E175" t="str">
            <v>Roma</v>
          </cell>
          <cell r="F175" t="str">
            <v>beatrice.peria@libero.it ; erasmus@abaroma.it</v>
          </cell>
          <cell r="G175" t="str">
            <v>https://abaroma.it/</v>
          </cell>
        </row>
        <row r="176">
          <cell r="A176" t="str">
            <v>I  SALERNO01</v>
          </cell>
          <cell r="B176" t="str">
            <v>Università degli Studi di Salerno</v>
          </cell>
          <cell r="C176" t="str">
            <v>University of Salerno</v>
          </cell>
          <cell r="D176" t="str">
            <v>Włochy</v>
          </cell>
          <cell r="E176" t="str">
            <v>Fisciano</v>
          </cell>
          <cell r="F176" t="str">
            <v xml:space="preserve">erasmus@unisa.it </v>
          </cell>
          <cell r="G176" t="str">
            <v>www.unisa.it</v>
          </cell>
        </row>
        <row r="177">
          <cell r="A177" t="str">
            <v>I  SIENA01</v>
          </cell>
          <cell r="B177" t="str">
            <v>Università degli Studi di Siena</v>
          </cell>
          <cell r="C177" t="str">
            <v>University of Siena</v>
          </cell>
          <cell r="D177" t="str">
            <v>Włochy</v>
          </cell>
          <cell r="E177" t="str">
            <v>Siena</v>
          </cell>
          <cell r="F177" t="str">
            <v>giovanni.giambene@unisi.it</v>
          </cell>
          <cell r="G177" t="str">
            <v>http://www.unisi.it</v>
          </cell>
        </row>
        <row r="178">
          <cell r="A178" t="str">
            <v>I  TORINO02</v>
          </cell>
          <cell r="B178" t="str">
            <v>Politecnico di Torino</v>
          </cell>
          <cell r="C178" t="str">
            <v>Politecnico di Torino</v>
          </cell>
          <cell r="D178" t="str">
            <v>Włochy</v>
          </cell>
          <cell r="E178" t="str">
            <v>Torino</v>
          </cell>
          <cell r="F178" t="str">
            <v>mobilita.studenti@polito.it; incoming.students@polito.it</v>
          </cell>
          <cell r="G178" t="str">
            <v>http://www.polito.it/</v>
          </cell>
        </row>
        <row r="179">
          <cell r="A179" t="str">
            <v>I  FOGGIA03</v>
          </cell>
          <cell r="B179" t="str">
            <v>Universita degli Studi di Foggia</v>
          </cell>
          <cell r="C179" t="str">
            <v>University of Foggia</v>
          </cell>
          <cell r="D179" t="str">
            <v>Włochy</v>
          </cell>
          <cell r="E179" t="str">
            <v>Foggia</v>
          </cell>
          <cell r="F179" t="str">
            <v>erasmus@unifg.it</v>
          </cell>
          <cell r="G179" t="str">
            <v>http://www.unifg.it</v>
          </cell>
        </row>
        <row r="180">
          <cell r="A180" t="str">
            <v>LT VILNIUS02</v>
          </cell>
          <cell r="B180" t="str">
            <v>Vilniaus Gedimino Technikos Universitetas</v>
          </cell>
          <cell r="C180" t="str">
            <v>Vilnius Gediminas Technical University</v>
          </cell>
          <cell r="D180" t="str">
            <v>Litwa</v>
          </cell>
          <cell r="E180" t="str">
            <v>Vilnius</v>
          </cell>
          <cell r="F180" t="str">
            <v>a.aleknaviciene@vtdko.lt</v>
          </cell>
          <cell r="G180" t="str">
            <v>https://vilniustech.lt/</v>
          </cell>
        </row>
        <row r="181">
          <cell r="A181" t="str">
            <v>LT VILNIUS14</v>
          </cell>
          <cell r="B181" t="str">
            <v>Vilniaus technologijų ir dizaino kolegija</v>
          </cell>
          <cell r="C181" t="str">
            <v>Vilnius College of Technologies and Design</v>
          </cell>
          <cell r="D181" t="str">
            <v>Litwa</v>
          </cell>
          <cell r="E181" t="str">
            <v>Vilnius</v>
          </cell>
          <cell r="F181" t="str">
            <v>a.aleknaviciene@vtdko.lt</v>
          </cell>
          <cell r="G181" t="str">
            <v>https://en.vtdko.lt</v>
          </cell>
        </row>
        <row r="182">
          <cell r="A182" t="str">
            <v>LUXLUX-VIL01</v>
          </cell>
          <cell r="B182" t="str">
            <v>Université du Luxembourg</v>
          </cell>
          <cell r="C182" t="str">
            <v>Universite du Luxembourg</v>
          </cell>
          <cell r="D182" t="str">
            <v>Luksemburg</v>
          </cell>
          <cell r="E182" t="str">
            <v>Luxembourg</v>
          </cell>
          <cell r="F182" t="str">
            <v>seve.mobility@uni.lu; incoming@uni.lu</v>
          </cell>
          <cell r="G182" t="str">
            <v>www.uni.lu</v>
          </cell>
        </row>
        <row r="183">
          <cell r="A183" t="str">
            <v>LV RIGA02</v>
          </cell>
          <cell r="B183" t="str">
            <v>Rīgas Tehniskā universitāte</v>
          </cell>
          <cell r="C183" t="str">
            <v>Riga Technical University</v>
          </cell>
          <cell r="D183" t="str">
            <v>Łotwa</v>
          </cell>
          <cell r="E183" t="str">
            <v>Riga</v>
          </cell>
          <cell r="F183" t="str">
            <v xml:space="preserve">incomingexchange@rtu.lv; jolanta.jurevica@rtu.lv </v>
          </cell>
          <cell r="G183" t="str">
            <v>www.rtu.lv</v>
          </cell>
        </row>
        <row r="184">
          <cell r="A184" t="str">
            <v>MK SKOPJE01</v>
          </cell>
          <cell r="B184" t="str">
            <v>Универзитет „Св. Кирил и Методиј“ во Скопје</v>
          </cell>
          <cell r="C184" t="str">
            <v>SS. Cyril and Methodus University in Skopje</v>
          </cell>
          <cell r="D184" t="str">
            <v>Macedonia</v>
          </cell>
          <cell r="E184" t="str">
            <v>Skopje</v>
          </cell>
          <cell r="F184" t="str">
            <v xml:space="preserve">ana.lazarevska@mf.edu.mk </v>
          </cell>
          <cell r="G184" t="str">
            <v>www.ukim.edu.mk</v>
          </cell>
        </row>
        <row r="185">
          <cell r="A185" t="str">
            <v>MT MALTA01</v>
          </cell>
          <cell r="B185" t="str">
            <v>L-Università ta' Malta</v>
          </cell>
          <cell r="C185" t="str">
            <v>University of Malta</v>
          </cell>
          <cell r="D185" t="str">
            <v>Malta</v>
          </cell>
          <cell r="F185" t="str">
            <v>erasmus@um.edu.mt</v>
          </cell>
          <cell r="G185" t="str">
            <v>https://www.um.edu.mt/</v>
          </cell>
        </row>
        <row r="186">
          <cell r="A186" t="str">
            <v>N  TRODHE01</v>
          </cell>
          <cell r="B186" t="str">
            <v>Norges Teknisk-Naturvitenskapelige Universitet</v>
          </cell>
          <cell r="C186" t="str">
            <v>Norwegian University of Science and Technology</v>
          </cell>
          <cell r="D186" t="str">
            <v>Norwegia</v>
          </cell>
          <cell r="E186" t="str">
            <v>Trondheim</v>
          </cell>
          <cell r="F186" t="str">
            <v>gunnar.bergseth@ntnu.no</v>
          </cell>
          <cell r="G186" t="str">
            <v>http://www.ntnu.no</v>
          </cell>
        </row>
        <row r="187">
          <cell r="A187" t="str">
            <v>NL ARNHEM27</v>
          </cell>
          <cell r="B187" t="str">
            <v>Hogeschool van Arnhem en Nijmegen</v>
          </cell>
          <cell r="C187" t="str">
            <v>HAN University of Applied Sciences</v>
          </cell>
          <cell r="D187" t="str">
            <v>Holandia</v>
          </cell>
          <cell r="E187" t="str">
            <v>Arnhem</v>
          </cell>
          <cell r="F187" t="str">
            <v>Annika.Treiber@han.nl﻿</v>
          </cell>
          <cell r="G187" t="str">
            <v>https://www.hanuniversity.com/en/</v>
          </cell>
        </row>
        <row r="188">
          <cell r="A188" t="str">
            <v>NL EINDHOV17</v>
          </cell>
          <cell r="B188" t="str">
            <v>Technische Universiteit Eindhoven</v>
          </cell>
          <cell r="C188" t="str">
            <v>Eindhoven University of Technology</v>
          </cell>
          <cell r="D188" t="str">
            <v>Holandia</v>
          </cell>
          <cell r="E188" t="str">
            <v>Eindhoven</v>
          </cell>
          <cell r="F188" t="str">
            <v xml:space="preserve"> h.a.m.houben@tue.nl;  h.a.m.houben@tue.nl</v>
          </cell>
          <cell r="G188" t="str">
            <v>https://www.tue.nl/</v>
          </cell>
        </row>
        <row r="189">
          <cell r="A189" t="str">
            <v>NL ENSCHED01</v>
          </cell>
          <cell r="B189" t="str">
            <v>Universiteit Twente</v>
          </cell>
          <cell r="C189" t="str">
            <v>University of Twente</v>
          </cell>
          <cell r="D189" t="str">
            <v>Holandia</v>
          </cell>
          <cell r="E189" t="str">
            <v>Enschede</v>
          </cell>
          <cell r="F189" t="str">
            <v>Erasmus-agreements@utwente.nl</v>
          </cell>
          <cell r="G189" t="str">
            <v>https://www.utwente.nl/</v>
          </cell>
        </row>
        <row r="190">
          <cell r="A190" t="str">
            <v>P  BRAGA01</v>
          </cell>
          <cell r="B190" t="str">
            <v>Universidade do Minho</v>
          </cell>
          <cell r="C190" t="str">
            <v>Universidade do Minho</v>
          </cell>
          <cell r="D190" t="str">
            <v>Portugalia</v>
          </cell>
          <cell r="F190" t="str">
            <v xml:space="preserve">sri@sri.uminho.pt </v>
          </cell>
          <cell r="G190" t="str">
            <v>https://www.uminho.pt/</v>
          </cell>
        </row>
        <row r="191">
          <cell r="A191" t="str">
            <v>P  BRAGANC01</v>
          </cell>
          <cell r="B191" t="str">
            <v>Instituto Politécnico de Bragança</v>
          </cell>
          <cell r="C191" t="str">
            <v>Insitituto Politecnico de Braganca</v>
          </cell>
          <cell r="D191" t="str">
            <v>Portugalia</v>
          </cell>
          <cell r="E191" t="str">
            <v>Bragança</v>
          </cell>
          <cell r="F191" t="str">
            <v xml:space="preserve">sylwia@ipb.pt </v>
          </cell>
          <cell r="G191" t="str">
            <v>https://www.ipb.pt/</v>
          </cell>
        </row>
        <row r="192">
          <cell r="A192" t="str">
            <v>P  COIMBRA01</v>
          </cell>
          <cell r="B192" t="str">
            <v>Universidade de Coimbra</v>
          </cell>
          <cell r="C192" t="str">
            <v>University of Coimbra</v>
          </cell>
          <cell r="D192" t="str">
            <v>Portugalia</v>
          </cell>
          <cell r="E192" t="str">
            <v>Coimbra</v>
          </cell>
          <cell r="F192" t="str">
            <v xml:space="preserve">dri@uc.pt </v>
          </cell>
          <cell r="G192" t="str">
            <v>https://www.uc.pt/</v>
          </cell>
        </row>
        <row r="193">
          <cell r="A193" t="str">
            <v>P  COIMBRA02</v>
          </cell>
          <cell r="B193" t="str">
            <v>Instituto Politécnico de Coimbra</v>
          </cell>
          <cell r="C193" t="str">
            <v>Polytechnic Institute of Coimbra</v>
          </cell>
          <cell r="D193" t="str">
            <v>Portugalia</v>
          </cell>
          <cell r="E193" t="str">
            <v>Coimbra</v>
          </cell>
          <cell r="F193" t="str">
            <v xml:space="preserve">dga.sri@ipc.pt ;dri agreements &lt;dri.agreements@uc.pt&gt;; </v>
          </cell>
          <cell r="G193" t="str">
            <v>https://www.ipc.pt/</v>
          </cell>
        </row>
        <row r="194">
          <cell r="A194" t="str">
            <v>P  COVILHA01</v>
          </cell>
          <cell r="B194" t="str">
            <v>Universidade da Beira Interior</v>
          </cell>
          <cell r="C194" t="str">
            <v>University of Beira Interior</v>
          </cell>
          <cell r="D194" t="str">
            <v>Portugalia</v>
          </cell>
          <cell r="E194" t="str">
            <v>Covilhã</v>
          </cell>
          <cell r="F194" t="str">
            <v xml:space="preserve">vrensino@ubi.pt; erasmus.mobilidade@ubi.pt </v>
          </cell>
          <cell r="G194" t="str">
            <v>https://www.ubi.pt/</v>
          </cell>
        </row>
        <row r="195">
          <cell r="A195" t="str">
            <v>P  FARO02</v>
          </cell>
          <cell r="B195" t="str">
            <v>Universidade do Algarve</v>
          </cell>
          <cell r="C195" t="str">
            <v>University of Algarve</v>
          </cell>
          <cell r="D195" t="str">
            <v>Portugalia</v>
          </cell>
          <cell r="E195" t="str">
            <v>Faro</v>
          </cell>
          <cell r="F195" t="str">
            <v xml:space="preserve"> international@ualg.pt</v>
          </cell>
          <cell r="G195" t="str">
            <v>https://www.ualg.pt/</v>
          </cell>
        </row>
        <row r="196">
          <cell r="B196" t="str">
            <v>nd</v>
          </cell>
        </row>
        <row r="197">
          <cell r="A197" t="str">
            <v>P  FUNCHAL03</v>
          </cell>
          <cell r="B197" t="str">
            <v>Universidade da Madeira</v>
          </cell>
          <cell r="C197" t="str">
            <v>Madeira University</v>
          </cell>
          <cell r="D197" t="str">
            <v>Portugalia</v>
          </cell>
          <cell r="E197" t="str">
            <v>Funchal</v>
          </cell>
          <cell r="F197" t="str">
            <v>paula.barreto@staff.uma.pt</v>
          </cell>
          <cell r="G197" t="str">
            <v>https://www.uma.pt/en/</v>
          </cell>
        </row>
        <row r="198">
          <cell r="A198" t="str">
            <v>P  LISBOA03</v>
          </cell>
          <cell r="B198" t="str">
            <v>Universidade Nova de Lisboa</v>
          </cell>
          <cell r="C198" t="str">
            <v>Universidade Nova de Lisboa</v>
          </cell>
          <cell r="D198" t="str">
            <v>Portugalia</v>
          </cell>
          <cell r="E198" t="str">
            <v>Lisboa</v>
          </cell>
          <cell r="F198" t="str">
            <v>erasmus@unl.pt ;  div.ri.outgoing@fct.unl.pt; div.ri.agreements@fct.unl.pt ;</v>
          </cell>
          <cell r="G198" t="str">
            <v>www.unl.pt</v>
          </cell>
        </row>
        <row r="199">
          <cell r="A199" t="str">
            <v>P  LISBOA05</v>
          </cell>
          <cell r="B199" t="str">
            <v>Instituto Politécnico de Lisboa</v>
          </cell>
          <cell r="C199" t="str">
            <v>Polytechnic Institute of Lisbon</v>
          </cell>
          <cell r="D199" t="str">
            <v>Portugalia</v>
          </cell>
          <cell r="E199" t="str">
            <v>Lisboa</v>
          </cell>
          <cell r="F199" t="str">
            <v>nrinternacionais@isel.pt ; nri@isel.pt</v>
          </cell>
          <cell r="G199" t="str">
            <v>https://www.ipl.pt/</v>
          </cell>
        </row>
        <row r="200">
          <cell r="A200" t="str">
            <v>P  LISBOA07</v>
          </cell>
          <cell r="B200" t="str">
            <v>ISCTE – Instituto Universitário de Lisboa</v>
          </cell>
          <cell r="C200" t="str">
            <v>ISCTE - University Institute of Lisbon</v>
          </cell>
          <cell r="D200" t="str">
            <v>Portugalia</v>
          </cell>
          <cell r="E200" t="str">
            <v>Lisboa</v>
          </cell>
          <cell r="F200" t="str">
            <v>iro@iscte-iul.pt</v>
          </cell>
          <cell r="G200" t="str">
            <v>www.iscte-iul.pt</v>
          </cell>
        </row>
        <row r="201">
          <cell r="A201" t="str">
            <v>P  LISBOA109</v>
          </cell>
          <cell r="B201" t="str">
            <v>Universidade de Lisboa</v>
          </cell>
          <cell r="C201" t="str">
            <v>University of Lisbon</v>
          </cell>
          <cell r="D201" t="str">
            <v>Portugalia</v>
          </cell>
          <cell r="E201" t="str">
            <v>Lisboa</v>
          </cell>
          <cell r="F201" t="str">
            <v>pub@di.fc.ul.pt; gmobilidades@fa.ulisboa.pt; pub@di.fc.ul.pt; gmobilidades@fa.ulisboa.pt</v>
          </cell>
          <cell r="G201" t="str">
            <v>https://www.ulisboa.pt/</v>
          </cell>
        </row>
        <row r="202">
          <cell r="A202" t="str">
            <v>P  LISBOA11</v>
          </cell>
          <cell r="B202" t="str">
            <v>Universidade Autónoma de Lisboa</v>
          </cell>
          <cell r="C202" t="str">
            <v>Autonomous University of Lisbon</v>
          </cell>
          <cell r="D202" t="str">
            <v>Portugalia</v>
          </cell>
          <cell r="E202" t="str">
            <v>Lisboa</v>
          </cell>
          <cell r="F202" t="str">
            <v xml:space="preserve">mmsilva@autonoma.pt; erasmus@autonoma.pt; </v>
          </cell>
          <cell r="G202" t="str">
            <v>https://autonoma.pt/</v>
          </cell>
        </row>
        <row r="203">
          <cell r="A203" t="str">
            <v>P  PORTALE01</v>
          </cell>
          <cell r="B203" t="str">
            <v>Instituto Politécnico de Portalegre</v>
          </cell>
          <cell r="C203" t="str">
            <v>Polytechnic Institute of Portalegre</v>
          </cell>
          <cell r="D203" t="str">
            <v>Portugalia</v>
          </cell>
          <cell r="E203" t="str">
            <v>Portalegre</v>
          </cell>
          <cell r="F203" t="str">
            <v xml:space="preserve">carlos.afonso@ipportalegre.pt </v>
          </cell>
          <cell r="G203" t="str">
            <v>https://www.ipportalegre.pt/</v>
          </cell>
        </row>
        <row r="204">
          <cell r="A204" t="str">
            <v>P  PORTO02</v>
          </cell>
          <cell r="B204" t="str">
            <v>Universidade do Porto</v>
          </cell>
          <cell r="C204" t="str">
            <v>Universidade do Porto</v>
          </cell>
          <cell r="D204" t="str">
            <v>Portugalia</v>
          </cell>
          <cell r="E204" t="str">
            <v>Porto</v>
          </cell>
          <cell r="F204" t="str">
            <v xml:space="preserve">sri@reit.up.pt    ; international@fe.up.pt ; "FEUP incoming" &lt;incoming@fe.up.pt&gt;; </v>
          </cell>
          <cell r="G204" t="str">
            <v>https://www.up.pt/</v>
          </cell>
        </row>
        <row r="205">
          <cell r="A205" t="str">
            <v>P  PORTO05</v>
          </cell>
          <cell r="B205" t="str">
            <v>Instituto Politecnico do Porto</v>
          </cell>
          <cell r="C205" t="str">
            <v>Polytechnic Institute of Porto</v>
          </cell>
          <cell r="D205" t="str">
            <v>Portugalia</v>
          </cell>
          <cell r="E205" t="str">
            <v>Porto</v>
          </cell>
          <cell r="F205" t="str">
            <v xml:space="preserve">relacoes.externas@isep.ipp.pt  </v>
          </cell>
          <cell r="G205" t="str">
            <v>https://www.ipp.pt/</v>
          </cell>
        </row>
        <row r="206">
          <cell r="A206" t="str">
            <v>P  SETUBAL01</v>
          </cell>
          <cell r="B206" t="str">
            <v>Instituto Politécnico de Setúbal</v>
          </cell>
          <cell r="C206" t="str">
            <v>Polytechnic Institute of Setubal</v>
          </cell>
          <cell r="D206" t="str">
            <v>Portugalia</v>
          </cell>
          <cell r="E206" t="str">
            <v>Setúbal</v>
          </cell>
          <cell r="F206" t="str">
            <v xml:space="preserve">cimob@ips.pt </v>
          </cell>
          <cell r="G206" t="str">
            <v>https://www.ips.pt/</v>
          </cell>
        </row>
        <row r="207">
          <cell r="A207" t="str">
            <v>P  VISEU 01</v>
          </cell>
          <cell r="B207" t="str">
            <v>Instituto Politécnico de Viseu</v>
          </cell>
          <cell r="C207" t="str">
            <v>Polytechnic Institute of Viseu</v>
          </cell>
          <cell r="D207" t="str">
            <v>Portugalia</v>
          </cell>
          <cell r="E207" t="str">
            <v>Viseu</v>
          </cell>
          <cell r="F207" t="str">
            <v>internationaloffice@sc.ipv.pt</v>
          </cell>
          <cell r="G207" t="str">
            <v>https://www.ipv.pt/</v>
          </cell>
        </row>
        <row r="208">
          <cell r="A208" t="str">
            <v>RO BUCURES04</v>
          </cell>
          <cell r="B208" t="str">
            <v>Academia de Studii Economice din București</v>
          </cell>
          <cell r="C208" t="str">
            <v>Bucharest University of Economic Studies</v>
          </cell>
          <cell r="D208" t="str">
            <v>Rumunia</v>
          </cell>
          <cell r="E208" t="str">
            <v>București</v>
          </cell>
          <cell r="F208" t="str">
            <v>international@ase.ro</v>
          </cell>
          <cell r="G208" t="str">
            <v>https://ase.ro/</v>
          </cell>
        </row>
        <row r="209">
          <cell r="A209" t="str">
            <v>RO BUCURES43</v>
          </cell>
          <cell r="B209" t="str">
            <v>Universitatea Națională de Știință și Tehnologie POLITEHNICA București</v>
          </cell>
          <cell r="C209" t="str">
            <v>National University of Science and Technology Politechnica Bucharest</v>
          </cell>
          <cell r="D209" t="str">
            <v>Rumunia</v>
          </cell>
          <cell r="E209" t="str">
            <v>București</v>
          </cell>
          <cell r="F209" t="str">
            <v>socrates@rectorat.pub.ro;elisabeth.lazarou@upb.ro</v>
          </cell>
          <cell r="G209" t="str">
            <v>https://upb.ro/</v>
          </cell>
        </row>
        <row r="210">
          <cell r="A210" t="str">
            <v>RO CLUJNAP01</v>
          </cell>
          <cell r="B210" t="str">
            <v>Universitatea Babeș-Bolyai</v>
          </cell>
          <cell r="C210" t="str">
            <v>Babes-Bolyai University</v>
          </cell>
          <cell r="D210" t="str">
            <v>Rumunia</v>
          </cell>
          <cell r="E210" t="str">
            <v>Cluj-Napoca</v>
          </cell>
          <cell r="F210" t="str">
            <v>contact@ubbcluj.ro</v>
          </cell>
          <cell r="G210" t="str">
            <v>https://www.ubbcluj.ro/</v>
          </cell>
        </row>
        <row r="211">
          <cell r="A211" t="str">
            <v>RO CLUJNAP05</v>
          </cell>
          <cell r="B211" t="str">
            <v>Universitatea Tehnică din Cluj-Napoca</v>
          </cell>
          <cell r="C211" t="str">
            <v>Technical University of Cluj Napoca- North University Centre of Baia Mare</v>
          </cell>
          <cell r="D211" t="str">
            <v>Rumunia</v>
          </cell>
          <cell r="E211" t="str">
            <v>Cluj-Napoca</v>
          </cell>
          <cell r="F211" t="str">
            <v>int.rel.office@staff.utcluj.ro; ramona.demarcsek@cunbm.utcluj.ro</v>
          </cell>
          <cell r="G211" t="str">
            <v>https://www.utcluj.ro/</v>
          </cell>
        </row>
        <row r="212">
          <cell r="A212" t="str">
            <v>RO GALATI01</v>
          </cell>
          <cell r="B212" t="str">
            <v>Universitatea „Dunărea de Jos” din Galați</v>
          </cell>
          <cell r="C212" t="str">
            <v>"Dunarea de Jos" University of Galati</v>
          </cell>
          <cell r="D212" t="str">
            <v>Rumunia</v>
          </cell>
          <cell r="E212" t="str">
            <v>Galați</v>
          </cell>
          <cell r="F212" t="str">
            <v>erasmus@ugal.ro</v>
          </cell>
          <cell r="G212" t="str">
            <v>https://ugal.ro/</v>
          </cell>
        </row>
        <row r="213">
          <cell r="A213" t="str">
            <v>RO IASI05</v>
          </cell>
          <cell r="B213" t="str">
            <v>Universitatea Tehnică „Gheorghe Asachi” din Iași</v>
          </cell>
          <cell r="C213" t="str">
            <v>Technical University of Iasi "Gheorghe Asachi"</v>
          </cell>
          <cell r="D213" t="str">
            <v>Rumunia</v>
          </cell>
          <cell r="E213" t="str">
            <v>Iași</v>
          </cell>
          <cell r="F213" t="str">
            <v>international@tuiasi.ro</v>
          </cell>
          <cell r="G213" t="str">
            <v>https://www.tuiasi.ro/</v>
          </cell>
        </row>
        <row r="214">
          <cell r="A214" t="str">
            <v>RO ORADEA01</v>
          </cell>
          <cell r="B214" t="str">
            <v>Universitatea din Oradea</v>
          </cell>
          <cell r="C214" t="str">
            <v>University of Oradea</v>
          </cell>
          <cell r="D214" t="str">
            <v>Rumunia</v>
          </cell>
          <cell r="E214" t="str">
            <v>Oradea</v>
          </cell>
          <cell r="F214" t="str">
            <v xml:space="preserve">cburan@uoradea.ro </v>
          </cell>
          <cell r="G214" t="str">
            <v>https://www.uoradea.ro/</v>
          </cell>
        </row>
        <row r="215">
          <cell r="A215" t="str">
            <v>RO TARGU02</v>
          </cell>
          <cell r="B215" t="str">
            <v>Universitatea de Medicină, Farmacie, Științe și Tehnologie „George Emil Palade” din Târgu Mureș</v>
          </cell>
          <cell r="C215" t="str">
            <v>George Emil Palade University of Medicine, Pharmacy, Science and Technology of Targu Mures (dawna Petru Maior University of Targu Mures, RO TARGU03)</v>
          </cell>
          <cell r="D215" t="str">
            <v>Rumunia</v>
          </cell>
          <cell r="E215" t="str">
            <v>Târgu Mureș</v>
          </cell>
          <cell r="F215" t="str">
            <v>suciu@upm.ro; veronica.zaharagiu@umfst.ro;international@umfst.ro</v>
          </cell>
          <cell r="G215" t="str">
            <v>http://www.upm.ro/rel_internationale/studying.html</v>
          </cell>
        </row>
        <row r="216">
          <cell r="A216" t="str">
            <v>RO TARGU03</v>
          </cell>
          <cell r="B216" t="str">
            <v>Universitatea Petru Maior din Târgu Mureș</v>
          </cell>
          <cell r="C216" t="str">
            <v>University of Targu Mures</v>
          </cell>
          <cell r="D216" t="str">
            <v>Rumunia</v>
          </cell>
          <cell r="E216" t="str">
            <v>Târgu Mureș</v>
          </cell>
          <cell r="F216" t="str">
            <v>suciu@upm.ro; veronica.zaharagiu@umfst.ro;international@umfst.ro</v>
          </cell>
          <cell r="G216" t="str">
            <v>http://www.upm.ro/rel_internationale/studying.html</v>
          </cell>
        </row>
        <row r="217">
          <cell r="A217" t="str">
            <v>RO TIMISOA01</v>
          </cell>
          <cell r="B217" t="str">
            <v>Universitatea de Vest din Timișoara</v>
          </cell>
          <cell r="C217" t="str">
            <v>West University of Timisoara</v>
          </cell>
          <cell r="D217" t="str">
            <v>Rumunia</v>
          </cell>
          <cell r="E217" t="str">
            <v>Timișoara</v>
          </cell>
          <cell r="F217" t="str">
            <v>oana.ivan@e-uvt.ro</v>
          </cell>
          <cell r="G217" t="str">
            <v>https://www.uvt.ro/</v>
          </cell>
        </row>
        <row r="218">
          <cell r="A218" t="str">
            <v>RS NOVISAD02</v>
          </cell>
          <cell r="B218" t="str">
            <v>Универзитет у Новом Саду</v>
          </cell>
          <cell r="C218" t="str">
            <v>University of Novi Sad</v>
          </cell>
          <cell r="D218" t="str">
            <v>Serbia</v>
          </cell>
          <cell r="E218" t="str">
            <v>Novi Sad</v>
          </cell>
          <cell r="F218" t="str">
            <v>iro.ftn@uns.ac.rs</v>
          </cell>
          <cell r="G218" t="str">
            <v>https://www.uns.ac.rs/</v>
          </cell>
        </row>
        <row r="219">
          <cell r="A219" t="str">
            <v>S  KARLSTA01</v>
          </cell>
          <cell r="B219" t="str">
            <v>Karlstads Universitet</v>
          </cell>
          <cell r="C219" t="str">
            <v>Karlstad University</v>
          </cell>
          <cell r="D219" t="str">
            <v>Szwecja</v>
          </cell>
          <cell r="E219" t="str">
            <v>Karlstad</v>
          </cell>
          <cell r="F219" t="str">
            <v>eva.glavenius@kau.se</v>
          </cell>
          <cell r="G219" t="str">
            <v>https://www.kau.se/en</v>
          </cell>
        </row>
        <row r="220">
          <cell r="A220" t="str">
            <v>S  MIDSWED01</v>
          </cell>
          <cell r="B220" t="str">
            <v>Mittuniversitetet</v>
          </cell>
          <cell r="C220" t="str">
            <v>Midsweden University</v>
          </cell>
          <cell r="D220" t="str">
            <v>Szwecja</v>
          </cell>
          <cell r="F220" t="str">
            <v>cathrine.gladh@miun.se;  kent.bertilsson@miun.se; erasmusiia@miun.se</v>
          </cell>
          <cell r="G220" t="str">
            <v>http://www.miun.se/</v>
          </cell>
        </row>
        <row r="221">
          <cell r="A221" t="str">
            <v>SF HAMEENL09</v>
          </cell>
          <cell r="B221" t="str">
            <v>Hämeen ammattikorkeakoulu</v>
          </cell>
          <cell r="C221" t="str">
            <v>HAMK University of Applied Science</v>
          </cell>
          <cell r="D221" t="str">
            <v>Finlandia</v>
          </cell>
          <cell r="F221" t="str">
            <v>leena.rantanen@hamk.fi ; international@hamk.fi</v>
          </cell>
          <cell r="G221" t="str">
            <v>http://www.hamk.fi/</v>
          </cell>
        </row>
        <row r="222">
          <cell r="A222" t="str">
            <v>SF JYVASKY11</v>
          </cell>
          <cell r="B222" t="str">
            <v>Jyväskylän ammattikorkeakoulu</v>
          </cell>
          <cell r="C222" t="str">
            <v>JAMK University</v>
          </cell>
          <cell r="D222" t="str">
            <v>Finlandia</v>
          </cell>
          <cell r="E222" t="str">
            <v>Jyväskylä</v>
          </cell>
          <cell r="F222" t="str">
            <v xml:space="preserve">nina.bjorn@jamk.fi </v>
          </cell>
          <cell r="G222" t="str">
            <v>http://www.jamk.fi/</v>
          </cell>
        </row>
        <row r="223">
          <cell r="A223" t="str">
            <v>SF KOKKOLA05</v>
          </cell>
          <cell r="B223" t="str">
            <v>Centria ammattikorkeakoulu</v>
          </cell>
          <cell r="C223" t="str">
            <v>Centria University of Applied Sciences</v>
          </cell>
          <cell r="D223" t="str">
            <v>Finlandia</v>
          </cell>
          <cell r="F223" t="str">
            <v xml:space="preserve">peter.finell@centria.fi </v>
          </cell>
          <cell r="G223" t="str">
            <v>https://www.centria.fi/</v>
          </cell>
        </row>
        <row r="224">
          <cell r="A224" t="str">
            <v>SF OULU11</v>
          </cell>
          <cell r="B224" t="str">
            <v>Oulun ammattikorkeakoulu</v>
          </cell>
          <cell r="C224" t="str">
            <v>Oulu University of Applied Sciences</v>
          </cell>
          <cell r="D224" t="str">
            <v>Finlandia</v>
          </cell>
          <cell r="E224" t="str">
            <v>Oulu</v>
          </cell>
          <cell r="F224" t="str">
            <v xml:space="preserve">international@oamk.fi; allan.perttunen@oamk.fi </v>
          </cell>
          <cell r="G224" t="str">
            <v>https://www.oamk.fi/</v>
          </cell>
        </row>
        <row r="225">
          <cell r="A225" t="str">
            <v>SF TAMPERE17</v>
          </cell>
          <cell r="B225" t="str">
            <v>Tampereen yliopisto</v>
          </cell>
          <cell r="C225" t="str">
            <v>Tampere University of Technology</v>
          </cell>
          <cell r="D225" t="str">
            <v>Finlandia</v>
          </cell>
          <cell r="E225" t="str">
            <v>Tampere</v>
          </cell>
          <cell r="F225" t="str">
            <v>erasmus.tau@tuni.fi</v>
          </cell>
          <cell r="G225" t="str">
            <v>https://www.tuni.fi/</v>
          </cell>
        </row>
        <row r="226">
          <cell r="A226" t="str">
            <v>SF TURKU02</v>
          </cell>
          <cell r="B226" t="str">
            <v>Åbo Akademi</v>
          </cell>
          <cell r="C226" t="str">
            <v>Abo Akademi University</v>
          </cell>
          <cell r="D226" t="str">
            <v>Finlandia</v>
          </cell>
          <cell r="F226" t="str">
            <v xml:space="preserve">harriet.klavus@abo.fi </v>
          </cell>
          <cell r="G226" t="str">
            <v>http://www.abo.fi/</v>
          </cell>
        </row>
        <row r="227">
          <cell r="A227" t="str">
            <v>SF VAASA01</v>
          </cell>
          <cell r="B227" t="str">
            <v>Vaasan yliopisto</v>
          </cell>
          <cell r="C227" t="str">
            <v>University of Vaasa</v>
          </cell>
          <cell r="D227" t="str">
            <v>Finlandia</v>
          </cell>
          <cell r="E227" t="str">
            <v>Vaasa</v>
          </cell>
          <cell r="F227" t="str">
            <v>anna.baranyai@uwasa.fi(for EUNICE); incoming.international@uwasa.fi</v>
          </cell>
          <cell r="G227" t="str">
            <v>https://www.uwasa.fi/</v>
          </cell>
        </row>
        <row r="228">
          <cell r="A228" t="str">
            <v>SF OULU11</v>
          </cell>
          <cell r="C228" t="str">
            <v>Oulu University of Applied Sciences</v>
          </cell>
          <cell r="D228" t="str">
            <v>Finlandia</v>
          </cell>
          <cell r="E228" t="str">
            <v>Oulu</v>
          </cell>
          <cell r="F228" t="str">
            <v xml:space="preserve">international@oamk.fi; allan.perttunen@oamk.fi </v>
          </cell>
          <cell r="G228" t="str">
            <v>https://www.oamk.fi/en/</v>
          </cell>
        </row>
        <row r="229">
          <cell r="A229" t="str">
            <v>SF TAMPERE17</v>
          </cell>
          <cell r="C229" t="str">
            <v>Tampere University of Technology</v>
          </cell>
          <cell r="D229" t="str">
            <v>Finlandia</v>
          </cell>
          <cell r="E229" t="str">
            <v>Tampere</v>
          </cell>
          <cell r="F229" t="str">
            <v>erasmus.tau@tuni.fi</v>
          </cell>
          <cell r="G229" t="str">
            <v>http://www.tut.fi/en/</v>
          </cell>
        </row>
        <row r="230">
          <cell r="A230" t="str">
            <v>SI LJUBLJA01</v>
          </cell>
          <cell r="B230" t="str">
            <v>Univerza v Ljubljani</v>
          </cell>
          <cell r="C230" t="str">
            <v>University of Ljubljana</v>
          </cell>
          <cell r="D230" t="str">
            <v>Słowenia</v>
          </cell>
          <cell r="E230" t="str">
            <v>Ljubljana</v>
          </cell>
          <cell r="F230" t="str">
            <v xml:space="preserve">student.office@uni-lj.si; intern.office@uni-lj.si;davorin.kramar@fs.uni-lj.si </v>
          </cell>
          <cell r="G230" t="str">
            <v>https://www.uni-lj.si/</v>
          </cell>
        </row>
        <row r="231">
          <cell r="A231" t="str">
            <v>SI MARIBOR01</v>
          </cell>
          <cell r="B231" t="str">
            <v>Univerza v Mariboru</v>
          </cell>
          <cell r="C231" t="str">
            <v>University of Maribor</v>
          </cell>
          <cell r="D231" t="str">
            <v>Słowenia</v>
          </cell>
          <cell r="E231" t="str">
            <v>Maribor</v>
          </cell>
          <cell r="F231" t="str">
            <v xml:space="preserve">erasmus@um.si </v>
          </cell>
          <cell r="G231" t="str">
            <v>https://www.um.si/</v>
          </cell>
        </row>
        <row r="232">
          <cell r="A232" t="str">
            <v>SK BANSKA01</v>
          </cell>
          <cell r="B232" t="str">
            <v>Univerzita Mateja Bela v Banskej Bystrici</v>
          </cell>
          <cell r="C232" t="str">
            <v>Matej Bel University</v>
          </cell>
          <cell r="D232" t="str">
            <v>Słowacja</v>
          </cell>
          <cell r="E232" t="str">
            <v>Banská Bystrica</v>
          </cell>
          <cell r="F232" t="str">
            <v xml:space="preserve">jana.prasovska@umb.sk ; alena.dobrotova@umb.sk </v>
          </cell>
          <cell r="G232" t="str">
            <v>www.umb.sk</v>
          </cell>
        </row>
        <row r="233">
          <cell r="A233" t="str">
            <v>SK BANSKA02</v>
          </cell>
          <cell r="B233" t="str">
            <v>Akadémia umení v Banskej Bystrici</v>
          </cell>
          <cell r="C233" t="str">
            <v>Academy of Arts in Banská Bystrica</v>
          </cell>
          <cell r="D233" t="str">
            <v>Słowacja</v>
          </cell>
          <cell r="E233" t="str">
            <v>Banska Bystrica</v>
          </cell>
          <cell r="F233" t="str">
            <v xml:space="preserve">&lt;Patrik.Sevcik@aku.sk&gt;marta.bakaljarova@aku.sk; meno.prezvisko@aku.sk; </v>
          </cell>
          <cell r="G233" t="str">
            <v>https://aku.sk/</v>
          </cell>
        </row>
        <row r="234">
          <cell r="A234" t="str">
            <v>SK BRATISL01</v>
          </cell>
          <cell r="B234" t="str">
            <v>Slovenská technická univerzita v Bratislave</v>
          </cell>
          <cell r="C234" t="str">
            <v>Slovak University of Technology in Bratislava</v>
          </cell>
          <cell r="D234" t="str">
            <v>Słowacja</v>
          </cell>
          <cell r="E234" t="str">
            <v>Bratislava</v>
          </cell>
          <cell r="F234" t="str">
            <v>elena.trochtova@stuba.sk</v>
          </cell>
          <cell r="G234" t="str">
            <v>www.stuba.sk</v>
          </cell>
        </row>
        <row r="235">
          <cell r="A235" t="str">
            <v>SK KOSICE02</v>
          </cell>
          <cell r="B235" t="str">
            <v>Pavol Jozef Šafárik University in Košice</v>
          </cell>
          <cell r="C235" t="str">
            <v>Pavol Jozef Safarik University in Kosice</v>
          </cell>
          <cell r="D235" t="str">
            <v>Słowacja</v>
          </cell>
          <cell r="E235" t="str">
            <v>Košice</v>
          </cell>
          <cell r="F235" t="str">
            <v>ivan.zezula@upjs.sk, katarina.cechlarova@upjs.sk, &lt;veronika.petrunova@upjs.sk&gt;</v>
          </cell>
          <cell r="G235" t="str">
            <v>https://www.upjs.sk/en/</v>
          </cell>
        </row>
        <row r="236">
          <cell r="A236" t="str">
            <v>SK KOSICE03</v>
          </cell>
          <cell r="B236" t="str">
            <v>Technická univerzita v Košiciach</v>
          </cell>
          <cell r="C236" t="str">
            <v>Technical University of Kosice</v>
          </cell>
          <cell r="D236" t="str">
            <v>Słowacja</v>
          </cell>
          <cell r="E236" t="str">
            <v>Košice</v>
          </cell>
          <cell r="F236" t="str">
            <v xml:space="preserve">vladimir.modrak@tuke.sk; jozef.marcincin@tuke.sk </v>
          </cell>
          <cell r="G236" t="str">
            <v>http://www.tuke.sk/</v>
          </cell>
        </row>
        <row r="237">
          <cell r="A237" t="str">
            <v>SK TRENCIN01</v>
          </cell>
          <cell r="B237" t="str">
            <v>Trenčianska univerzita Alexandra Dubčeka v Trenčíne</v>
          </cell>
          <cell r="C237" t="str">
            <v>Alexander Dubcek University of Trencin</v>
          </cell>
          <cell r="D237" t="str">
            <v>Słowacja</v>
          </cell>
          <cell r="E237" t="str">
            <v>Trenčín</v>
          </cell>
          <cell r="F237" t="str">
            <v xml:space="preserve">erasmus@tnuni.sk </v>
          </cell>
          <cell r="G237" t="str">
            <v>http://tnuni.sk.sk/</v>
          </cell>
        </row>
        <row r="238">
          <cell r="A238" t="str">
            <v>SK ZILINA01</v>
          </cell>
          <cell r="B238" t="str">
            <v>Žilinská univerzita v Žiline</v>
          </cell>
          <cell r="C238" t="str">
            <v>University of Zilina</v>
          </cell>
          <cell r="D238" t="str">
            <v>Słowacja</v>
          </cell>
          <cell r="E238" t="str">
            <v>Žilina</v>
          </cell>
          <cell r="F238" t="str">
            <v xml:space="preserve">peter.fabian@rekt.uniza.sk </v>
          </cell>
          <cell r="G238" t="str">
            <v>www.uniza.sk</v>
          </cell>
        </row>
        <row r="239">
          <cell r="A239" t="str">
            <v>SK ZVOLEN01</v>
          </cell>
          <cell r="B239" t="str">
            <v>Technická univerzita vo Zvolene</v>
          </cell>
          <cell r="C239" t="str">
            <v>Technical University in Zvolen</v>
          </cell>
          <cell r="D239" t="str">
            <v>Słowacja</v>
          </cell>
          <cell r="E239" t="str">
            <v>Zvolen</v>
          </cell>
          <cell r="F239" t="str">
            <v>erika.sujova@tuzvo.sk</v>
          </cell>
          <cell r="G239" t="str">
            <v>https://www.tuzvo.sk/</v>
          </cell>
        </row>
        <row r="240">
          <cell r="A240" t="str">
            <v>TR ADANA01</v>
          </cell>
          <cell r="B240" t="str">
            <v>Çukurova Üniversitesi</v>
          </cell>
          <cell r="C240" t="str">
            <v>Cukurova University</v>
          </cell>
          <cell r="D240" t="str">
            <v>Turcja</v>
          </cell>
          <cell r="E240" t="str">
            <v xml:space="preserve">Adana </v>
          </cell>
          <cell r="F240" t="str">
            <v xml:space="preserve">erasmus@cu.edu.tr </v>
          </cell>
          <cell r="G240" t="str">
            <v>https://www.cu.edu.tr/</v>
          </cell>
        </row>
        <row r="241">
          <cell r="A241" t="str">
            <v>TR AFYON01</v>
          </cell>
          <cell r="B241" t="str">
            <v>Afyon Kocatepe Üniversitesi</v>
          </cell>
          <cell r="C241" t="str">
            <v>Afyon Kocatepe University</v>
          </cell>
          <cell r="D241" t="str">
            <v>Turcja</v>
          </cell>
          <cell r="E241" t="str">
            <v>Afyon</v>
          </cell>
          <cell r="F241" t="str">
            <v>uib@aku.edu.tr; uim@aku.edu.tr</v>
          </cell>
          <cell r="G241" t="str">
            <v>https://aku.edu.tr/</v>
          </cell>
        </row>
        <row r="242">
          <cell r="A242" t="str">
            <v>TR ANKARA04</v>
          </cell>
          <cell r="B242" t="str">
            <v>Orta Doğu Teknik Üniversitesi</v>
          </cell>
          <cell r="C242" t="str">
            <v>Middle East Technical University (METU)</v>
          </cell>
          <cell r="D242" t="str">
            <v>Turcja</v>
          </cell>
          <cell r="E242" t="str">
            <v>Ankara</v>
          </cell>
          <cell r="F242" t="str">
            <v>iyorgun@metu.edu.tr</v>
          </cell>
          <cell r="G242" t="str">
            <v>https://www.metu.edu.tr/</v>
          </cell>
        </row>
        <row r="243">
          <cell r="A243" t="str">
            <v>TR ANKARA05</v>
          </cell>
          <cell r="B243" t="str">
            <v>Atılım Üniversitesi</v>
          </cell>
          <cell r="C243" t="str">
            <v>Atilim University</v>
          </cell>
          <cell r="D243" t="str">
            <v>Turcja</v>
          </cell>
          <cell r="E243" t="str">
            <v>Ankara</v>
          </cell>
          <cell r="F243" t="str">
            <v xml:space="preserve">ismail.bircan@atilim.edu.tr; yigithan.erdogan@atilim.edu.tr </v>
          </cell>
          <cell r="G243" t="str">
            <v>https://www.atilim.edu.tr/</v>
          </cell>
        </row>
        <row r="244">
          <cell r="A244" t="str">
            <v>TR ANKARA16</v>
          </cell>
          <cell r="B244" t="str">
            <v>Türk Hava Kurumu - THK</v>
          </cell>
          <cell r="C244" t="str">
            <v>University of Turkish Aeronautical Association</v>
          </cell>
          <cell r="D244" t="str">
            <v>Turcja</v>
          </cell>
          <cell r="E244" t="str">
            <v>Ankara</v>
          </cell>
          <cell r="F244" t="str">
            <v>intoffice@thk.edu.tr</v>
          </cell>
          <cell r="G244" t="str">
            <v>https://www.thk.edu.tr/en</v>
          </cell>
        </row>
        <row r="245">
          <cell r="A245" t="str">
            <v>TR ANKARA18</v>
          </cell>
          <cell r="B245" t="str">
            <v>TED Üniversitesi</v>
          </cell>
          <cell r="C245" t="str">
            <v>TED University</v>
          </cell>
          <cell r="D245" t="str">
            <v>Turcja</v>
          </cell>
          <cell r="E245" t="str">
            <v>Ankara</v>
          </cell>
          <cell r="F245" t="str">
            <v>erasmus@tedu.edu.tr.</v>
          </cell>
          <cell r="G245" t="str">
            <v>www.tedu.edu.tr</v>
          </cell>
        </row>
        <row r="246">
          <cell r="A246" t="str">
            <v>TR AYDIN01</v>
          </cell>
          <cell r="B246" t="str">
            <v>Adnan Menderes Üniversitesi</v>
          </cell>
          <cell r="C246" t="str">
            <v>Aydin Adnan Menderes University</v>
          </cell>
          <cell r="D246" t="str">
            <v>Turcja</v>
          </cell>
          <cell r="E246" t="str">
            <v>Aydın</v>
          </cell>
          <cell r="F246" t="str">
            <v>erasmus@adu.edu.tr</v>
          </cell>
          <cell r="G246" t="str">
            <v>www.adu.edu.tr</v>
          </cell>
        </row>
        <row r="247">
          <cell r="A247" t="str">
            <v>TR BARTIN01</v>
          </cell>
          <cell r="B247" t="str">
            <v>Bartın Üniversitesi</v>
          </cell>
          <cell r="C247" t="str">
            <v>Bartin University</v>
          </cell>
          <cell r="D247" t="str">
            <v>Turcja</v>
          </cell>
          <cell r="E247" t="str">
            <v>Bartin</v>
          </cell>
          <cell r="F247" t="str">
            <v>ulik@bartin.edu.tr; bkef@bartin.edu.tr</v>
          </cell>
          <cell r="G247" t="str">
            <v>https://bartin.edu.tr/</v>
          </cell>
        </row>
        <row r="248">
          <cell r="A248" t="str">
            <v>TR BURSA01</v>
          </cell>
          <cell r="B248" t="str">
            <v>Bursa Uludağ Üniversitesi</v>
          </cell>
          <cell r="C248" t="str">
            <v>Bursa Uludag University</v>
          </cell>
          <cell r="D248" t="str">
            <v>Turcja</v>
          </cell>
          <cell r="E248" t="str">
            <v xml:space="preserve">Bursa </v>
          </cell>
          <cell r="F248" t="str">
            <v>erasmus@uludag.edu.tr</v>
          </cell>
          <cell r="G248" t="str">
            <v>https://www.uludag.edu.tr/</v>
          </cell>
        </row>
        <row r="249">
          <cell r="A249" t="str">
            <v>TR CANKIRI01</v>
          </cell>
          <cell r="B249" t="str">
            <v>Çankırı Karatekin Üniversitesi</v>
          </cell>
          <cell r="C249" t="str">
            <v>Cankiri Karatekin University</v>
          </cell>
          <cell r="D249" t="str">
            <v>Turcja</v>
          </cell>
          <cell r="E249" t="str">
            <v>Çankırı</v>
          </cell>
          <cell r="F249" t="str">
            <v xml:space="preserve">erasmus@karatekin.edu.tr </v>
          </cell>
          <cell r="G249" t="str">
            <v>https://karatekin.edu.tr/</v>
          </cell>
        </row>
        <row r="250">
          <cell r="A250" t="str">
            <v>TR CORUM01</v>
          </cell>
          <cell r="B250" t="str">
            <v>Hitit Üniversitesi</v>
          </cell>
          <cell r="C250" t="str">
            <v>Hitit University</v>
          </cell>
          <cell r="D250" t="str">
            <v>Turcja</v>
          </cell>
          <cell r="E250" t="str">
            <v>Çorum</v>
          </cell>
          <cell r="F250" t="str">
            <v>nurikapucu@hitit.edu.tr</v>
          </cell>
          <cell r="G250" t="str">
            <v>https://www.hitit.edu.tr/</v>
          </cell>
        </row>
        <row r="251">
          <cell r="A251" t="str">
            <v>TR DENIZLI01</v>
          </cell>
          <cell r="B251" t="str">
            <v>Pamukkale Üniversitesi</v>
          </cell>
          <cell r="C251" t="str">
            <v>Pamukkale University</v>
          </cell>
          <cell r="D251" t="str">
            <v>Turcja</v>
          </cell>
          <cell r="E251" t="str">
            <v>Denizli</v>
          </cell>
          <cell r="F251" t="str">
            <v>stoprak@pau.edu.tr; internationaloffice@pau.edu.tr</v>
          </cell>
          <cell r="G251" t="str">
            <v>https://www.pau.edu.tr/</v>
          </cell>
        </row>
        <row r="252">
          <cell r="A252" t="str">
            <v>TR DUZCE01</v>
          </cell>
          <cell r="B252" t="str">
            <v>Düzce Üniversitesi</v>
          </cell>
          <cell r="C252" t="str">
            <v>Duzce University</v>
          </cell>
          <cell r="D252" t="str">
            <v>Turcja</v>
          </cell>
          <cell r="E252" t="str">
            <v>Düzce</v>
          </cell>
          <cell r="F252" t="str">
            <v>dumanmehmet54@gmail.com</v>
          </cell>
          <cell r="G252" t="str">
            <v>https://www.duzce.edu.tr/</v>
          </cell>
        </row>
        <row r="253">
          <cell r="A253" t="str">
            <v>TR ELAZIG01</v>
          </cell>
          <cell r="B253" t="str">
            <v>Fırat Üniversitesi</v>
          </cell>
          <cell r="C253" t="str">
            <v>Firat University</v>
          </cell>
          <cell r="D253" t="str">
            <v>Turcja</v>
          </cell>
          <cell r="E253" t="str">
            <v>Elazığ</v>
          </cell>
          <cell r="F253" t="str">
            <v xml:space="preserve"> erasmus@firat.edu.tr   </v>
          </cell>
          <cell r="G253" t="str">
            <v>https://www.firat.edu.tr/</v>
          </cell>
        </row>
        <row r="254">
          <cell r="A254" t="str">
            <v>TR ERZINCA01</v>
          </cell>
          <cell r="B254" t="str">
            <v>Erzincan Binali Yıldırım Üniversitesi</v>
          </cell>
          <cell r="C254" t="str">
            <v>Erzincan University</v>
          </cell>
          <cell r="D254" t="str">
            <v>Turcja</v>
          </cell>
          <cell r="E254" t="str">
            <v>Erzincan</v>
          </cell>
          <cell r="F254" t="str">
            <v xml:space="preserve">ngurbuz@erzincan.edu.tr; erasmus@erzincan.edu.tr </v>
          </cell>
          <cell r="G254" t="str">
            <v>https://ebyu.edu.tr/</v>
          </cell>
        </row>
        <row r="255">
          <cell r="A255" t="str">
            <v>TR ESKISEH02</v>
          </cell>
          <cell r="B255" t="str">
            <v>Eskişehir Osmangazi Üniversitesi</v>
          </cell>
          <cell r="C255" t="str">
            <v>Eskisehir Osmangazi University</v>
          </cell>
          <cell r="D255" t="str">
            <v>Turcja</v>
          </cell>
          <cell r="E255" t="str">
            <v>Eskişehir</v>
          </cell>
          <cell r="F255" t="str">
            <v xml:space="preserve">erasmus@ogu.edu.tr </v>
          </cell>
          <cell r="G255" t="str">
            <v>https://www.ogu.edu.tr/</v>
          </cell>
        </row>
        <row r="256">
          <cell r="A256" t="str">
            <v>TR ESKISEH03</v>
          </cell>
          <cell r="B256" t="str">
            <v>Eskişehir Teknik Üniversitesi</v>
          </cell>
          <cell r="C256" t="str">
            <v>Eskisehir Technical University</v>
          </cell>
          <cell r="D256" t="str">
            <v>Turcja</v>
          </cell>
          <cell r="E256" t="str">
            <v>Eskişehir</v>
          </cell>
          <cell r="F256" t="str">
            <v>uib@eskisehir.edu.tr</v>
          </cell>
          <cell r="G256" t="str">
            <v>https://eskisehir.edu.tr/</v>
          </cell>
        </row>
        <row r="257">
          <cell r="A257" t="str">
            <v>TR GAZIANT03</v>
          </cell>
          <cell r="B257" t="str">
            <v>Hasan Kalyoncu Üniversitesi</v>
          </cell>
          <cell r="C257" t="str">
            <v>Hasan Kalyoncu University</v>
          </cell>
          <cell r="D257" t="str">
            <v>Turcja</v>
          </cell>
          <cell r="E257" t="str">
            <v>Gaziantep</v>
          </cell>
          <cell r="F257" t="str">
            <v>iro@hku.edu.tr; cuvan.tanik@hku.edu.tr</v>
          </cell>
          <cell r="G257" t="str">
            <v>https://www.hku.edu.tr/</v>
          </cell>
        </row>
        <row r="258">
          <cell r="A258" t="str">
            <v>TR HAKKARI01</v>
          </cell>
          <cell r="B258" t="str">
            <v>University of Hakkari</v>
          </cell>
          <cell r="C258" t="str">
            <v>University of Hakkari</v>
          </cell>
          <cell r="D258" t="str">
            <v>Turcja</v>
          </cell>
          <cell r="E258" t="str">
            <v>Hakkâri</v>
          </cell>
          <cell r="F258" t="str">
            <v>erasmus@hakkari.edu.tr</v>
          </cell>
          <cell r="G258" t="str">
            <v>https://hakkari.edu.tr</v>
          </cell>
        </row>
        <row r="259">
          <cell r="A259" t="str">
            <v>TR HATAY02</v>
          </cell>
          <cell r="B259" t="str">
            <v>İskenderun Teknik Üniversitesi</v>
          </cell>
          <cell r="C259" t="str">
            <v>Iskenderun Technical University</v>
          </cell>
          <cell r="D259" t="str">
            <v>Turcja</v>
          </cell>
          <cell r="E259" t="str">
            <v>İskenderun</v>
          </cell>
          <cell r="F259" t="str">
            <v>vahit.calisir@iste.edu.tr</v>
          </cell>
          <cell r="G259" t="str">
            <v>https://www.iste.edu.tr/</v>
          </cell>
        </row>
        <row r="260">
          <cell r="A260" t="str">
            <v>TR IMZIR08</v>
          </cell>
          <cell r="B260" t="str">
            <v>İzmir Kâtip Çelebi Üniversitesi</v>
          </cell>
          <cell r="C260" t="str">
            <v>Izmir Katip Celebi University</v>
          </cell>
          <cell r="D260" t="str">
            <v>Turcja</v>
          </cell>
          <cell r="E260" t="str">
            <v>İzmir</v>
          </cell>
          <cell r="F260" t="str">
            <v>cennet.kuman@ikc.edu.tr</v>
          </cell>
          <cell r="G260" t="str">
            <v>https://www.ikcu.edu.tr/</v>
          </cell>
        </row>
        <row r="261">
          <cell r="A261" t="str">
            <v>TR ISPARTA01</v>
          </cell>
          <cell r="B261" t="str">
            <v>Suleyman Demirel Universitesi</v>
          </cell>
          <cell r="C261" t="str">
            <v>Suleyman Demirel University</v>
          </cell>
          <cell r="D261" t="str">
            <v>Turcja</v>
          </cell>
          <cell r="E261" t="str">
            <v>Isparta</v>
          </cell>
          <cell r="F261" t="str">
            <v>dilekgurlevik@sdu.edu.tr.</v>
          </cell>
          <cell r="G261" t="str">
            <v>http://www.sdu.edu.tr</v>
          </cell>
        </row>
        <row r="262">
          <cell r="A262" t="str">
            <v>TR ISTANBU01</v>
          </cell>
          <cell r="B262" t="str">
            <v>Bogazici University</v>
          </cell>
          <cell r="C262" t="str">
            <v>Bogazici University</v>
          </cell>
          <cell r="D262" t="str">
            <v>Turcja</v>
          </cell>
          <cell r="E262" t="str">
            <v>İstanbul</v>
          </cell>
          <cell r="F262" t="str">
            <v xml:space="preserve">
erasmus-outgoing@bogazici.edu.tr
exchange-outgoing@bogazici.edu.tr
Boğaziçi University Incoming Office:
erasmus-incoming@bogazici.edu.tr
exchange-incoming@bogazici.edu.tr
Boğaziçi University Agreements Office:
erasmus.agreements@bogazici.edu.tr
exchange.agreements@bogazici.edu.tr
erasmus-outgoing@bogazici.edu.tr
erasmusagreements@bogazici.edu.tr</v>
          </cell>
          <cell r="G262" t="str">
            <v>http://www.boun.edu.tr</v>
          </cell>
        </row>
        <row r="263">
          <cell r="A263" t="str">
            <v>TR ISTANBU03</v>
          </cell>
          <cell r="B263" t="str">
            <v>İstanbul Üniversitesi</v>
          </cell>
          <cell r="C263" t="str">
            <v>Istanbul University</v>
          </cell>
          <cell r="D263" t="str">
            <v>Turcja</v>
          </cell>
          <cell r="E263" t="str">
            <v>İstanbul</v>
          </cell>
          <cell r="F263" t="str">
            <v>gamze.usar@istanbul.edu.tr</v>
          </cell>
          <cell r="G263" t="str">
            <v>https://www.istanbul.edu.tr/en/_</v>
          </cell>
        </row>
        <row r="264">
          <cell r="A264" t="str">
            <v>TR ISTANBU04</v>
          </cell>
          <cell r="B264" t="str">
            <v>İstanbul Teknik Üniversitesi</v>
          </cell>
          <cell r="C264" t="str">
            <v>Istanbul Technical University</v>
          </cell>
          <cell r="D264" t="str">
            <v>Turcja</v>
          </cell>
          <cell r="E264" t="str">
            <v>İstanbul</v>
          </cell>
          <cell r="F264" t="str">
            <v xml:space="preserve">erasmus@itu.edu.tr </v>
          </cell>
          <cell r="G264" t="str">
            <v>https://www.itu.edu.tr/</v>
          </cell>
        </row>
        <row r="265">
          <cell r="A265" t="str">
            <v>TR ISTANBU05</v>
          </cell>
          <cell r="B265" t="str">
            <v>Marmara Üniversitesi</v>
          </cell>
          <cell r="C265" t="str">
            <v>Marmara University</v>
          </cell>
          <cell r="D265" t="str">
            <v>Turcja</v>
          </cell>
          <cell r="E265" t="str">
            <v>İstanbul</v>
          </cell>
          <cell r="F265" t="str">
            <v xml:space="preserve">erasmus@marmara.edu.tr </v>
          </cell>
          <cell r="G265" t="str">
            <v>https://www.marmara.edu.tr/</v>
          </cell>
        </row>
        <row r="266">
          <cell r="A266" t="str">
            <v>TR ISTANBU07</v>
          </cell>
          <cell r="B266" t="str">
            <v>Yıldız Teknik Üniversitesi</v>
          </cell>
          <cell r="C266" t="str">
            <v>Yildiz Teknical University</v>
          </cell>
          <cell r="D266" t="str">
            <v>Turcja</v>
          </cell>
          <cell r="E266" t="str">
            <v>İstanbul</v>
          </cell>
          <cell r="F266" t="str">
            <v xml:space="preserve">erasmus@yildiz.edu.tr </v>
          </cell>
          <cell r="G266" t="str">
            <v>https://www.yildiz.edu.tr/</v>
          </cell>
        </row>
        <row r="267">
          <cell r="A267" t="str">
            <v>TR ISTANBU09</v>
          </cell>
          <cell r="B267" t="str">
            <v>Beykent Üniversitesi</v>
          </cell>
          <cell r="C267" t="str">
            <v>Beykent University</v>
          </cell>
          <cell r="D267" t="str">
            <v>Turcja</v>
          </cell>
          <cell r="E267" t="str">
            <v>İstanbul</v>
          </cell>
          <cell r="F267" t="str">
            <v xml:space="preserve">international@beykent.edu.tr </v>
          </cell>
          <cell r="G267" t="str">
            <v>https://www.beykent.edu.tr/</v>
          </cell>
        </row>
        <row r="268">
          <cell r="A268" t="str">
            <v>TR ISTANBU16</v>
          </cell>
          <cell r="B268" t="str">
            <v>Kadir Has Üniversitesi</v>
          </cell>
          <cell r="C268" t="str">
            <v>Kadir Has University</v>
          </cell>
          <cell r="D268" t="str">
            <v>Turcja</v>
          </cell>
          <cell r="E268" t="str">
            <v>İstanbul</v>
          </cell>
          <cell r="F268" t="str">
            <v xml:space="preserve">erasmus@khas.edu.tr </v>
          </cell>
          <cell r="G268" t="str">
            <v>https://www.khas.edu.tr/</v>
          </cell>
        </row>
        <row r="269">
          <cell r="A269" t="str">
            <v>TR ISTANBU25</v>
          </cell>
          <cell r="B269" t="str">
            <v>İstanbul Aydın Üniversitesi</v>
          </cell>
          <cell r="C269" t="str">
            <v>Istanbul Aydin University</v>
          </cell>
          <cell r="D269" t="str">
            <v>Turcja</v>
          </cell>
          <cell r="E269" t="str">
            <v>İstanbul</v>
          </cell>
          <cell r="F269" t="str">
            <v xml:space="preserve">pinarelbasan@aydin.edu.tr </v>
          </cell>
          <cell r="G269" t="str">
            <v>https://www.aydin.edu.tr/</v>
          </cell>
        </row>
        <row r="270">
          <cell r="A270" t="str">
            <v>TR ISTANBU31</v>
          </cell>
          <cell r="B270" t="str">
            <v>Özyeğin Üniversitesi</v>
          </cell>
          <cell r="C270" t="str">
            <v>Ozyegin University</v>
          </cell>
          <cell r="D270" t="str">
            <v>Turcja</v>
          </cell>
          <cell r="E270" t="str">
            <v>İstanbul</v>
          </cell>
          <cell r="F270" t="str">
            <v xml:space="preserve">international.relations@ozyegin.edu.tr </v>
          </cell>
          <cell r="G270" t="str">
            <v>https://www.ozyegin.edu.tr/</v>
          </cell>
        </row>
        <row r="271">
          <cell r="A271" t="str">
            <v>TR ISTANBU38</v>
          </cell>
          <cell r="B271" t="str">
            <v>Altınbaş Üniversitesi</v>
          </cell>
          <cell r="C271" t="str">
            <v>Istanbul Kemerburgaz University (Altinbas University)</v>
          </cell>
          <cell r="D271" t="str">
            <v>Turcja</v>
          </cell>
          <cell r="E271" t="str">
            <v>İstanbul</v>
          </cell>
          <cell r="F271" t="str">
            <v xml:space="preserve">incoming@altinbas.edu.tr; erasmus@altinbas.edu.tr; elnaz.faalshahrivar@altinbas.edu.tr; senay.gumus@kemerburgaz.edu.tr </v>
          </cell>
          <cell r="G271" t="str">
            <v>https://www.altinbas.edu.tr/</v>
          </cell>
        </row>
        <row r="272">
          <cell r="A272" t="str">
            <v>TR ISTANBU41</v>
          </cell>
          <cell r="B272" t="str">
            <v>İstanbul Sabahattin Zaim Üniversitesi</v>
          </cell>
          <cell r="C272" t="str">
            <v>Istanbul Sabahattin Zaim University</v>
          </cell>
          <cell r="D272" t="str">
            <v>Turcja</v>
          </cell>
          <cell r="E272" t="str">
            <v>İstanbul</v>
          </cell>
          <cell r="F272" t="str">
            <v>amani.yahyaoui@izu.edu.tr</v>
          </cell>
          <cell r="G272" t="str">
            <v>https://www.izu.edu.tr/</v>
          </cell>
        </row>
        <row r="273">
          <cell r="A273" t="str">
            <v>TR ISTANBU42</v>
          </cell>
          <cell r="B273" t="str">
            <v>İstanbul Gedik Üniversitesi</v>
          </cell>
          <cell r="C273" t="str">
            <v>Istanbul Gedik University</v>
          </cell>
          <cell r="D273" t="str">
            <v>Turcja</v>
          </cell>
          <cell r="E273" t="str">
            <v>İstanbul</v>
          </cell>
          <cell r="F273" t="str">
            <v>erasmus@gedik.edu.tr</v>
          </cell>
          <cell r="G273" t="str">
            <v>https://www.gedik.edu.tr/</v>
          </cell>
        </row>
        <row r="274">
          <cell r="A274" t="str">
            <v>TR ISTANBU48</v>
          </cell>
          <cell r="B274" t="str">
            <v>İstanbul Medeniyet Üniversitesi</v>
          </cell>
          <cell r="C274" t="str">
            <v>Istanbul Medeniyet University</v>
          </cell>
          <cell r="D274" t="str">
            <v>Turcja</v>
          </cell>
          <cell r="E274" t="str">
            <v>İstanbul</v>
          </cell>
          <cell r="F274" t="str">
            <v>intero@medeniyet.edu.tr</v>
          </cell>
          <cell r="G274" t="str">
            <v>https://www.medeniyet.edu.tr/</v>
          </cell>
        </row>
        <row r="275">
          <cell r="A275" t="str">
            <v>TR ISTANBU61</v>
          </cell>
          <cell r="B275" t="str">
            <v>İstinye Üniversitesi</v>
          </cell>
          <cell r="C275" t="str">
            <v>Istinye University</v>
          </cell>
          <cell r="D275" t="str">
            <v>Turcja</v>
          </cell>
          <cell r="E275" t="str">
            <v>İstanbul</v>
          </cell>
          <cell r="F275" t="str">
            <v>iciftci@istinye.edu.tr</v>
          </cell>
          <cell r="G275" t="str">
            <v>https://www.istinye.edu.tr/</v>
          </cell>
        </row>
        <row r="276">
          <cell r="A276" t="str">
            <v>TR IZMIR03</v>
          </cell>
          <cell r="B276" t="str">
            <v>İzmir Yüksek Teknoloji Enstitüsü</v>
          </cell>
          <cell r="C276" t="str">
            <v>Izmir Institute of Technology</v>
          </cell>
          <cell r="D276" t="str">
            <v>Turcja</v>
          </cell>
          <cell r="E276" t="str">
            <v>İzmir</v>
          </cell>
          <cell r="F276" t="str">
            <v>erasmuskordinator@iyte.edu.tr</v>
          </cell>
          <cell r="G276" t="str">
            <v>https://en.iyte.edu.tr/</v>
          </cell>
        </row>
        <row r="277">
          <cell r="A277" t="str">
            <v>TR IZMIR04</v>
          </cell>
          <cell r="B277" t="str">
            <v>İzmir Ekonomi Üniversitesi</v>
          </cell>
          <cell r="C277" t="str">
            <v>Izmir University of Economics</v>
          </cell>
          <cell r="D277" t="str">
            <v>Turcja</v>
          </cell>
          <cell r="E277" t="str">
            <v>İzmir</v>
          </cell>
          <cell r="F277" t="str">
            <v>oia@ieu.edu.tr</v>
          </cell>
          <cell r="G277" t="str">
            <v>https://www.ieu.edu.tr/</v>
          </cell>
        </row>
        <row r="278">
          <cell r="A278" t="str">
            <v>TR KAYSERI01</v>
          </cell>
          <cell r="B278" t="str">
            <v>Erciyes Üniversitesi</v>
          </cell>
          <cell r="C278" t="str">
            <v>Erciyes University</v>
          </cell>
          <cell r="D278" t="str">
            <v>Turcja</v>
          </cell>
          <cell r="E278" t="str">
            <v>Kayseri</v>
          </cell>
          <cell r="F278" t="str">
            <v xml:space="preserve">erasmus@erciyes.edu.tr </v>
          </cell>
          <cell r="G278" t="str">
            <v>https://www.erciyes.edu.tr/</v>
          </cell>
        </row>
        <row r="279">
          <cell r="A279" t="str">
            <v>TR KIRKLAR01</v>
          </cell>
          <cell r="B279" t="str">
            <v>Kırklareli Üniversitesi</v>
          </cell>
          <cell r="C279" t="str">
            <v>Kirklareli University</v>
          </cell>
          <cell r="D279" t="str">
            <v>Turcja</v>
          </cell>
          <cell r="E279" t="str">
            <v>Kirklareli</v>
          </cell>
          <cell r="F279" t="str">
            <v xml:space="preserve">akkor@klu.edu.tr; ruveyda.ozturk@klu.edu.tr </v>
          </cell>
          <cell r="G279" t="str">
            <v>https://www.klu.edu.tr/</v>
          </cell>
        </row>
        <row r="280">
          <cell r="A280" t="str">
            <v>TR KOCAELI01</v>
          </cell>
          <cell r="B280" t="str">
            <v>Gebze Teknik Üniversitesi</v>
          </cell>
          <cell r="C280" t="str">
            <v>Gebze Technical University (Gebze Institute of Technology)</v>
          </cell>
          <cell r="D280" t="str">
            <v>Turcja</v>
          </cell>
          <cell r="E280" t="str">
            <v>Gebze</v>
          </cell>
          <cell r="F280" t="str">
            <v xml:space="preserve">aren@gyte.edu.tr; </v>
          </cell>
          <cell r="G280" t="str">
            <v>https://www.gtu.edu.tr/</v>
          </cell>
        </row>
        <row r="281">
          <cell r="A281" t="str">
            <v>TR KOCAELI02</v>
          </cell>
          <cell r="B281" t="str">
            <v>Kocaeli Üniversitesi</v>
          </cell>
          <cell r="C281" t="str">
            <v>Kocaeli University</v>
          </cell>
          <cell r="D281" t="str">
            <v>Turcja</v>
          </cell>
          <cell r="E281" t="str">
            <v>Kocaeli</v>
          </cell>
          <cell r="F281" t="str">
            <v xml:space="preserve">akmang@kocaeli.edu.tr </v>
          </cell>
          <cell r="G281" t="str">
            <v>https://www.kocaeli.edu.tr/</v>
          </cell>
        </row>
        <row r="282">
          <cell r="A282" t="str">
            <v>TR KONYA 05</v>
          </cell>
          <cell r="B282" t="str">
            <v>Konya Technical University</v>
          </cell>
          <cell r="C282" t="str">
            <v>Konya Technical University</v>
          </cell>
          <cell r="D282" t="str">
            <v>Turcja</v>
          </cell>
          <cell r="E282" t="str">
            <v>Konya</v>
          </cell>
          <cell r="F282" t="str">
            <v>erasmus@ktun.edu.tr; mine.ince@tarsus.edu.tr</v>
          </cell>
          <cell r="G282" t="str">
            <v>www.ktun.edu.tr</v>
          </cell>
        </row>
        <row r="283">
          <cell r="A283" t="str">
            <v>TR MERSIN05</v>
          </cell>
          <cell r="B283" t="str">
            <v>Tarsus Üniversitesi</v>
          </cell>
          <cell r="C283" t="str">
            <v>Tarsus University</v>
          </cell>
          <cell r="D283" t="str">
            <v>Turcja</v>
          </cell>
          <cell r="E283" t="str">
            <v>Tarsus</v>
          </cell>
          <cell r="F283" t="str">
            <v>uio@tarsus.edu.tr</v>
          </cell>
          <cell r="G283" t="str">
            <v>https://www.tarsus.edu.tr/</v>
          </cell>
        </row>
        <row r="284">
          <cell r="A284" t="str">
            <v>TR SAMSUN01</v>
          </cell>
          <cell r="B284" t="str">
            <v>Ondokuz Mayıs Üniversitesi</v>
          </cell>
          <cell r="C284" t="str">
            <v>Ondokuz Mayis University</v>
          </cell>
          <cell r="D284" t="str">
            <v>Turcja</v>
          </cell>
          <cell r="E284" t="str">
            <v>Samsun</v>
          </cell>
          <cell r="F284" t="str">
            <v>gediz.uguz@omu.edu.tr</v>
          </cell>
          <cell r="G284" t="str">
            <v>https://www.omu.edu.tr/en</v>
          </cell>
        </row>
        <row r="285">
          <cell r="A285" t="str">
            <v>TR TEKIRDA01</v>
          </cell>
          <cell r="B285" t="str">
            <v>Tekirdağ Namık Kemal Üniversitesi</v>
          </cell>
          <cell r="C285" t="str">
            <v>Namik Kemal University</v>
          </cell>
          <cell r="D285" t="str">
            <v>Turcja</v>
          </cell>
          <cell r="E285" t="str">
            <v>Tekirdağ</v>
          </cell>
          <cell r="F285" t="str">
            <v xml:space="preserve">rmutlu@nku.edu.tr; &lt;infoerasmus@nku.edu.tr&gt;; </v>
          </cell>
          <cell r="G285" t="str">
            <v>http://www.nku.edu.tr/</v>
          </cell>
        </row>
        <row r="286">
          <cell r="A286" t="str">
            <v>TR VAN01</v>
          </cell>
          <cell r="B286" t="str">
            <v>Van Yüzüncü Yıl Üniversitesi</v>
          </cell>
          <cell r="C286" t="str">
            <v>Van Yuzuncu Yil University</v>
          </cell>
          <cell r="D286" t="str">
            <v>Turcja</v>
          </cell>
          <cell r="E286" t="str">
            <v>Van</v>
          </cell>
          <cell r="F286" t="str">
            <v>erasmusoffice@yyu.edu.tr</v>
          </cell>
          <cell r="G286" t="str">
            <v>https://www.yyu.edu.tr/</v>
          </cell>
        </row>
        <row r="287">
          <cell r="A287" t="str">
            <v>TR ZONGULD01</v>
          </cell>
          <cell r="B287" t="str">
            <v>Zonguldak Bülent Ecevit Üniversitesi</v>
          </cell>
          <cell r="C287" t="str">
            <v>Zonguldak Bulent Ecevit University</v>
          </cell>
          <cell r="D287" t="str">
            <v>Turcja</v>
          </cell>
          <cell r="E287" t="str">
            <v>Zonguldak</v>
          </cell>
          <cell r="F287" t="str">
            <v>erasmus@beun.edu.tr</v>
          </cell>
          <cell r="G287" t="str">
            <v>https://w3.beun.edu.tr/</v>
          </cell>
        </row>
        <row r="288">
          <cell r="B288" t="str">
            <v>n.d.</v>
          </cell>
        </row>
        <row r="289">
          <cell r="A289" t="str">
            <v>I  PADOVA01</v>
          </cell>
          <cell r="B289" t="str">
            <v>Università degli Studi di Padova</v>
          </cell>
          <cell r="C289" t="str">
            <v>University of Padova</v>
          </cell>
          <cell r="D289" t="str">
            <v>Włochy</v>
          </cell>
          <cell r="E289" t="str">
            <v>Padova</v>
          </cell>
          <cell r="F289" t="str">
            <v>accordi.erasmus@unipd.it</v>
          </cell>
          <cell r="G289" t="str">
            <v>https://www.unipd.it/en/</v>
          </cell>
        </row>
        <row r="290">
          <cell r="A290" t="str">
            <v>F  VALENCI21</v>
          </cell>
          <cell r="B290" t="str">
            <v>INSA Hauts-de-France</v>
          </cell>
          <cell r="C290" t="str">
            <v>INSA Hauts-de-France</v>
          </cell>
          <cell r="D290" t="str">
            <v>Francja</v>
          </cell>
          <cell r="E290" t="str">
            <v>Valenciennes</v>
          </cell>
          <cell r="F290" t="str">
            <v>erasmus@uphf.fr</v>
          </cell>
          <cell r="G290" t="str">
            <v>https://www.insa-hautsdefrance.fr/en</v>
          </cell>
        </row>
        <row r="291">
          <cell r="A291" t="str">
            <v>TR ANTALYA03</v>
          </cell>
          <cell r="B291" t="str">
            <v>Alanya Alaaddin Keykubat Üniversitesi</v>
          </cell>
          <cell r="C291" t="str">
            <v>Alanya Alaadin Keykubat University</v>
          </cell>
          <cell r="D291" t="str">
            <v>Turcja</v>
          </cell>
          <cell r="E291" t="str">
            <v>Alanya</v>
          </cell>
          <cell r="F291" t="str">
            <v>gulsiye.bicak@alanya.edu.tr</v>
          </cell>
          <cell r="G291" t="str">
            <v>https://www.alanya.edu.tr/en</v>
          </cell>
        </row>
        <row r="292">
          <cell r="A292" t="str">
            <v>LT KAUNAS02</v>
          </cell>
          <cell r="B292" t="str">
            <v>Kauno Technologijos Universiteto</v>
          </cell>
          <cell r="C292" t="str">
            <v>Kaunas University of Technology</v>
          </cell>
          <cell r="D292" t="str">
            <v>Litwa</v>
          </cell>
          <cell r="E292" t="str">
            <v>Kaunas</v>
          </cell>
          <cell r="F292" t="str">
            <v>deivis.slavinskas@ktu.lt</v>
          </cell>
          <cell r="G292" t="str">
            <v>https://en.ktu.edu/</v>
          </cell>
        </row>
        <row r="293">
          <cell r="A293" t="str">
            <v>D  ULM01</v>
          </cell>
          <cell r="B293" t="str">
            <v>Universität Ulm</v>
          </cell>
          <cell r="C293" t="str">
            <v>Ulm University</v>
          </cell>
          <cell r="D293" t="str">
            <v>Niemcy</v>
          </cell>
          <cell r="E293" t="str">
            <v>Ulm</v>
          </cell>
          <cell r="F293" t="str">
            <v>sabine.habermalz@uni-ulm.de</v>
          </cell>
          <cell r="G293" t="str">
            <v>https://www.uni-ulm.de/en/</v>
          </cell>
        </row>
        <row r="294">
          <cell r="A294" t="str">
            <v>TR ISTANBU37</v>
          </cell>
          <cell r="B294" t="str">
            <v>Piri Reis Üniversitesi</v>
          </cell>
          <cell r="C294" t="str">
            <v>Piri Reis University</v>
          </cell>
          <cell r="D294" t="str">
            <v>Turcja</v>
          </cell>
          <cell r="E294" t="str">
            <v>İstanbul</v>
          </cell>
          <cell r="F294" t="str">
            <v>eozer@pirireis.edu.tr</v>
          </cell>
          <cell r="G294" t="str">
            <v>https://pirireis.edu.tr/en</v>
          </cell>
        </row>
        <row r="295">
          <cell r="A295" t="str">
            <v>TR MERSIN05</v>
          </cell>
          <cell r="B295" t="str">
            <v>Tarsus Üniversitesi</v>
          </cell>
          <cell r="C295" t="str">
            <v>Tarsus University</v>
          </cell>
          <cell r="D295" t="str">
            <v>Turcja</v>
          </cell>
          <cell r="E295" t="str">
            <v xml:space="preserve">	Tarsus</v>
          </cell>
          <cell r="F295" t="str">
            <v>uio@tarsus.edu.tr; adilayeroglu@tarsus.edu.tr</v>
          </cell>
          <cell r="G295" t="str">
            <v>https://www.tarsus.edu.tr/Website/Default.aspx?LangID=2</v>
          </cell>
        </row>
        <row r="296">
          <cell r="A296" t="str">
            <v>RO BUCURES18</v>
          </cell>
          <cell r="B296" t="str">
            <v>Universitatea Româno-Americană</v>
          </cell>
          <cell r="C296" t="str">
            <v>Romanian-American University</v>
          </cell>
          <cell r="D296" t="str">
            <v>Rumunia</v>
          </cell>
          <cell r="E296" t="str">
            <v>București</v>
          </cell>
          <cell r="F296" t="str">
            <v>lavinia.stanica@rau.ro</v>
          </cell>
          <cell r="G296" t="str">
            <v>https://www.rau.ro/?lang=en</v>
          </cell>
        </row>
        <row r="297">
          <cell r="A297" t="str">
            <v>G  KALLITH01</v>
          </cell>
          <cell r="B297" t="str">
            <v>Χαροκόπειο Πανεπιστήμιο Αθηνών</v>
          </cell>
          <cell r="C297" t="str">
            <v>Harokopio University of Athens</v>
          </cell>
          <cell r="D297" t="str">
            <v>Grecja</v>
          </cell>
          <cell r="E297" t="str">
            <v>Kallithea</v>
          </cell>
          <cell r="F297" t="str">
            <v>erasmus@hua.gr</v>
          </cell>
          <cell r="G297" t="str">
            <v>https://www.hua.gr/en</v>
          </cell>
        </row>
        <row r="298">
          <cell r="A298" t="str">
            <v>LT KLAIPED01</v>
          </cell>
          <cell r="B298" t="str">
            <v>Klaipėdos Universiteto</v>
          </cell>
          <cell r="C298" t="str">
            <v>Klaipeda University</v>
          </cell>
          <cell r="D298" t="str">
            <v>Litwa</v>
          </cell>
          <cell r="E298" t="str">
            <v>Klaipeda</v>
          </cell>
          <cell r="F298" t="str">
            <v>Jelena.Bogatova@ku.lt</v>
          </cell>
          <cell r="G298" t="str">
            <v>https://www.ku.lt/en/studies-admission/erasmus-mobility</v>
          </cell>
        </row>
        <row r="299">
          <cell r="A299" t="str">
            <v>HU DEBRECE01</v>
          </cell>
          <cell r="B299" t="str">
            <v>Debreceni Egyetem</v>
          </cell>
          <cell r="C299" t="str">
            <v>University of Debrecen</v>
          </cell>
          <cell r="D299" t="str">
            <v>Węgry</v>
          </cell>
          <cell r="E299" t="str">
            <v>Debrecen</v>
          </cell>
          <cell r="F299" t="str">
            <v>info@unideb.hu</v>
          </cell>
          <cell r="G299" t="str">
            <v>https://www.edu.unideb.hu</v>
          </cell>
        </row>
        <row r="300">
          <cell r="A300" t="str">
            <v>TR ISTANBU67</v>
          </cell>
          <cell r="B300" t="str">
            <v>Atlas Üniversitesi</v>
          </cell>
          <cell r="C300" t="str">
            <v>Istanbul Atlas University</v>
          </cell>
          <cell r="D300" t="str">
            <v>Turcja</v>
          </cell>
          <cell r="E300" t="str">
            <v>İstanbul</v>
          </cell>
          <cell r="F300" t="str">
            <v>erasmus@atlas.edu.tr</v>
          </cell>
          <cell r="G300" t="str">
            <v>https://www.atlas.edu.tr/</v>
          </cell>
        </row>
        <row r="301">
          <cell r="A301" t="str">
            <v>TR ANKARA27</v>
          </cell>
          <cell r="B301" t="str">
            <v>Ostim Teknik Üniversitesi</v>
          </cell>
          <cell r="C301" t="str">
            <v>Ostim Technical University</v>
          </cell>
          <cell r="D301" t="str">
            <v>Turcja</v>
          </cell>
          <cell r="E301" t="str">
            <v>Ankara</v>
          </cell>
          <cell r="F301" t="str">
            <v>esra.aktas@ostimteknik.edu.tr</v>
          </cell>
          <cell r="G301" t="str">
            <v>https://www.ostimteknik.edu.tr/en</v>
          </cell>
        </row>
        <row r="302">
          <cell r="A302" t="str">
            <v>F  PAU01</v>
          </cell>
          <cell r="B302" t="str">
            <v>Université de Pau et des Pays de l'Adour</v>
          </cell>
          <cell r="C302" t="str">
            <v>University of Pau and the Adour Region</v>
          </cell>
          <cell r="D302" t="str">
            <v>Francja</v>
          </cell>
          <cell r="E302" t="str">
            <v xml:space="preserve">Pau </v>
          </cell>
          <cell r="F302" t="str">
            <v>blandine.daguerre@univ-pau.fr; charlotte.tavernier@univ-pau.fr; marina.hild@univ-pau.fr; magalie.estevez@univ-pau.fr</v>
          </cell>
          <cell r="G302" t="str">
            <v>http://www.univ-pau.fr/</v>
          </cell>
        </row>
        <row r="303">
          <cell r="A303" t="str">
            <v>TR ANKARA06</v>
          </cell>
          <cell r="B303" t="str">
            <v>Başkent Üniversitesi</v>
          </cell>
          <cell r="C303" t="str">
            <v>Baskent University</v>
          </cell>
          <cell r="D303" t="str">
            <v>Turcja</v>
          </cell>
          <cell r="E303" t="str">
            <v>Ankara</v>
          </cell>
          <cell r="F303" t="str">
            <v>iascili@baskent.edu.tr</v>
          </cell>
          <cell r="G303" t="str">
            <v>https://www.baskent.edu.tr/english/</v>
          </cell>
        </row>
        <row r="304">
          <cell r="A304" t="str">
            <v>CZ PARDUB01</v>
          </cell>
          <cell r="B304" t="str">
            <v>Univerzita Pardubice</v>
          </cell>
          <cell r="C304" t="str">
            <v>University of Pardubice</v>
          </cell>
          <cell r="D304" t="str">
            <v>Czechy</v>
          </cell>
          <cell r="E304" t="str">
            <v>Pardubice</v>
          </cell>
          <cell r="F304" t="str">
            <v>vera.albrechtova@upce.cz</v>
          </cell>
          <cell r="G304" t="str">
            <v>https://www.upce.cz</v>
          </cell>
        </row>
        <row r="305">
          <cell r="A305" t="str">
            <v>F  NANTES01</v>
          </cell>
          <cell r="B305" t="str">
            <v xml:space="preserve">Université de Nantes </v>
          </cell>
          <cell r="C305" t="str">
            <v>University of Nantes</v>
          </cell>
          <cell r="D305" t="str">
            <v>Francja</v>
          </cell>
          <cell r="E305" t="str">
            <v>Nantes</v>
          </cell>
          <cell r="F305" t="str">
            <v>Anais.Nedelka@univ-nantes.fr; thierry.brousse@univ-nantes.fr; laurence.buhe@univ-nantes.fr</v>
          </cell>
          <cell r="G305" t="str">
            <v>https://english.univ-nantes.fr/</v>
          </cell>
        </row>
        <row r="306">
          <cell r="A306" t="str">
            <v>F  EVRY04</v>
          </cell>
          <cell r="B306" t="str">
            <v>Université d'Évry-Val d'Essonne</v>
          </cell>
          <cell r="C306" t="str">
            <v>University of Évry-Val d’Essonne</v>
          </cell>
          <cell r="D306" t="str">
            <v>Francja</v>
          </cell>
          <cell r="E306" t="str">
            <v>Paris</v>
          </cell>
          <cell r="F306" t="str">
            <v>camille.retailleau@univ-evry.fr</v>
          </cell>
        </row>
        <row r="307">
          <cell r="A307" t="str">
            <v/>
          </cell>
        </row>
        <row r="308">
          <cell r="A308" t="str">
            <v/>
          </cell>
          <cell r="E308" t="str">
            <v/>
          </cell>
        </row>
        <row r="309">
          <cell r="A309" t="str">
            <v/>
          </cell>
          <cell r="E309" t="str">
            <v/>
          </cell>
        </row>
        <row r="310">
          <cell r="A310" t="str">
            <v/>
          </cell>
          <cell r="E310" t="str">
            <v/>
          </cell>
        </row>
        <row r="311">
          <cell r="A311" t="str">
            <v/>
          </cell>
          <cell r="E311" t="str">
            <v/>
          </cell>
        </row>
        <row r="312">
          <cell r="A312" t="str">
            <v/>
          </cell>
          <cell r="E312" t="str">
            <v/>
          </cell>
        </row>
        <row r="313">
          <cell r="A313" t="str">
            <v/>
          </cell>
          <cell r="E313" t="str">
            <v/>
          </cell>
        </row>
        <row r="314">
          <cell r="A314" t="str">
            <v/>
          </cell>
          <cell r="E314" t="str">
            <v/>
          </cell>
        </row>
        <row r="315">
          <cell r="A315" t="str">
            <v/>
          </cell>
          <cell r="E315" t="str">
            <v/>
          </cell>
        </row>
        <row r="316">
          <cell r="A316" t="str">
            <v/>
          </cell>
          <cell r="E316" t="str">
            <v/>
          </cell>
        </row>
        <row r="317">
          <cell r="A317" t="str">
            <v/>
          </cell>
          <cell r="E317" t="str">
            <v/>
          </cell>
        </row>
        <row r="318">
          <cell r="A318" t="str">
            <v/>
          </cell>
          <cell r="E318" t="str">
            <v/>
          </cell>
        </row>
        <row r="319">
          <cell r="A319" t="str">
            <v/>
          </cell>
          <cell r="E319" t="str">
            <v/>
          </cell>
        </row>
        <row r="320">
          <cell r="A320" t="str">
            <v/>
          </cell>
          <cell r="E320" t="str">
            <v/>
          </cell>
        </row>
        <row r="321">
          <cell r="A321" t="str">
            <v/>
          </cell>
          <cell r="E321" t="str">
            <v/>
          </cell>
        </row>
        <row r="322">
          <cell r="A322" t="str">
            <v/>
          </cell>
          <cell r="E322" t="str">
            <v/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rasmus@unios.hr" TargetMode="External"/><Relationship Id="rId13" Type="http://schemas.openxmlformats.org/officeDocument/2006/relationships/hyperlink" Target="mailto:deivis.slavinskas@ktu.lt" TargetMode="External"/><Relationship Id="rId18" Type="http://schemas.openxmlformats.org/officeDocument/2006/relationships/hyperlink" Target="mailto:Jelena.Bogatova@ku.lt" TargetMode="External"/><Relationship Id="rId3" Type="http://schemas.openxmlformats.org/officeDocument/2006/relationships/hyperlink" Target="http://www.uniroma1.it/" TargetMode="External"/><Relationship Id="rId21" Type="http://schemas.openxmlformats.org/officeDocument/2006/relationships/comments" Target="../comments1.xml"/><Relationship Id="rId7" Type="http://schemas.openxmlformats.org/officeDocument/2006/relationships/hyperlink" Target="http://www.unios.hr/" TargetMode="External"/><Relationship Id="rId12" Type="http://schemas.openxmlformats.org/officeDocument/2006/relationships/hyperlink" Target="mailto:gulsiye.bicak@alanya.edu.tr" TargetMode="External"/><Relationship Id="rId17" Type="http://schemas.openxmlformats.org/officeDocument/2006/relationships/hyperlink" Target="http://www.upv.es/" TargetMode="External"/><Relationship Id="rId2" Type="http://schemas.openxmlformats.org/officeDocument/2006/relationships/hyperlink" Target="https://www.utc.fr/en/" TargetMode="External"/><Relationship Id="rId16" Type="http://schemas.openxmlformats.org/officeDocument/2006/relationships/hyperlink" Target="https://www.rau.ro/?lang=en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mailto:incoming@utc.fr" TargetMode="External"/><Relationship Id="rId6" Type="http://schemas.openxmlformats.org/officeDocument/2006/relationships/hyperlink" Target="mailto:relint4@us.es" TargetMode="External"/><Relationship Id="rId11" Type="http://schemas.openxmlformats.org/officeDocument/2006/relationships/hyperlink" Target="https://www.usamv.ro/en" TargetMode="External"/><Relationship Id="rId5" Type="http://schemas.openxmlformats.org/officeDocument/2006/relationships/hyperlink" Target="http://www.international.us.es/" TargetMode="External"/><Relationship Id="rId15" Type="http://schemas.openxmlformats.org/officeDocument/2006/relationships/hyperlink" Target="mailto:lavinia.stanica@rau.ro" TargetMode="External"/><Relationship Id="rId10" Type="http://schemas.openxmlformats.org/officeDocument/2006/relationships/hyperlink" Target="mailto:erasmus@usamv.ro" TargetMode="External"/><Relationship Id="rId19" Type="http://schemas.openxmlformats.org/officeDocument/2006/relationships/hyperlink" Target="mailto:erasmus@atlas.edu.tr" TargetMode="External"/><Relationship Id="rId4" Type="http://schemas.openxmlformats.org/officeDocument/2006/relationships/hyperlink" Target="http://www.ujaen.es/" TargetMode="External"/><Relationship Id="rId9" Type="http://schemas.openxmlformats.org/officeDocument/2006/relationships/hyperlink" Target="mailto:international.etsit@upm.es" TargetMode="External"/><Relationship Id="rId14" Type="http://schemas.openxmlformats.org/officeDocument/2006/relationships/hyperlink" Target="https://www.uni-ulm.de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20"/>
  <sheetViews>
    <sheetView tabSelected="1" workbookViewId="0">
      <pane ySplit="1" topLeftCell="A356" activePane="bottomLeft" state="frozen"/>
      <selection pane="bottomLeft" activeCell="I366" sqref="I366"/>
    </sheetView>
  </sheetViews>
  <sheetFormatPr defaultRowHeight="15" x14ac:dyDescent="0.25"/>
  <cols>
    <col min="1" max="1" width="9.140625" style="20"/>
    <col min="2" max="2" width="11.7109375" style="20" customWidth="1"/>
    <col min="3" max="3" width="58.7109375" style="20" customWidth="1"/>
    <col min="4" max="4" width="46.140625" style="20" customWidth="1"/>
    <col min="5" max="5" width="16.7109375" style="20" customWidth="1"/>
    <col min="6" max="6" width="12.42578125" style="20" customWidth="1"/>
    <col min="7" max="7" width="12.85546875" style="20" customWidth="1"/>
    <col min="8" max="8" width="41.5703125" style="20" customWidth="1"/>
    <col min="9" max="9" width="70.85546875" style="20" customWidth="1"/>
    <col min="10" max="10" width="9.140625" style="20"/>
    <col min="11" max="11" width="29.85546875" style="20" customWidth="1"/>
    <col min="12" max="16" width="9.140625" style="20"/>
    <col min="17" max="17" width="30" style="20" customWidth="1"/>
    <col min="18" max="18" width="21.28515625" style="20" customWidth="1"/>
    <col min="19" max="19" width="21.42578125" style="20" customWidth="1"/>
    <col min="20" max="16384" width="9.140625" style="20"/>
  </cols>
  <sheetData>
    <row r="1" spans="1:20" ht="39" thickBot="1" x14ac:dyDescent="0.3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7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8" t="s">
        <v>12</v>
      </c>
      <c r="N1" s="19" t="s">
        <v>13</v>
      </c>
      <c r="O1" s="19" t="s">
        <v>14</v>
      </c>
      <c r="P1" s="19" t="s">
        <v>15</v>
      </c>
      <c r="Q1" s="15" t="s">
        <v>16</v>
      </c>
      <c r="R1" s="15" t="s">
        <v>17</v>
      </c>
      <c r="S1" s="15" t="s">
        <v>18</v>
      </c>
      <c r="T1" s="15" t="s">
        <v>19</v>
      </c>
    </row>
    <row r="2" spans="1:20" s="39" customFormat="1" x14ac:dyDescent="0.25">
      <c r="A2" s="40" t="str">
        <f>VLOOKUP('[1]lista umów'!$F2,'[1]słownik_E+'!$A$1:$G$286,4,0)</f>
        <v>Austria</v>
      </c>
      <c r="B2" s="40" t="str">
        <f>VLOOKUP('[1]lista umów'!$F2,'[1]słownik_E+'!$A$1:$G$286,5,0)</f>
        <v>Innsbruck</v>
      </c>
      <c r="C2" s="40" t="str">
        <f>VLOOKUP('[1]lista umów'!$F2,'[1]słownik_E+'!$A$1:$G$286,2,0)</f>
        <v>Universitat Innsbruck</v>
      </c>
      <c r="D2" s="40">
        <f>VLOOKUP('[1]lista umów'!$F2,'[1]słownik_E+'!$A$1:$G$286,3,0)</f>
        <v>0</v>
      </c>
      <c r="E2" s="40" t="s">
        <v>20</v>
      </c>
      <c r="F2" s="40" t="s">
        <v>21</v>
      </c>
      <c r="G2" s="41">
        <v>47391</v>
      </c>
      <c r="H2" s="40" t="s">
        <v>22</v>
      </c>
      <c r="I2" s="40" t="str">
        <f>VLOOKUP([1]!Tabela1[[#This Row],[wydział]],[1]słownik!$F$2:$G$12,2,0)</f>
        <v>dziedzina nauk inżynieryjno-technicznych / architektura i urbanistyka</v>
      </c>
      <c r="J2" s="40" t="s">
        <v>23</v>
      </c>
      <c r="K2" s="40" t="str">
        <f>VLOOKUP(J2,[1]słownik!$I$2:$J$31,2,0)</f>
        <v>Architecture and Town Planning</v>
      </c>
      <c r="L2" s="40" t="s">
        <v>24</v>
      </c>
      <c r="M2" s="42">
        <v>2</v>
      </c>
      <c r="N2" s="42">
        <v>10</v>
      </c>
      <c r="O2" s="42">
        <v>2</v>
      </c>
      <c r="P2" s="42">
        <v>10</v>
      </c>
      <c r="Q2" s="40" t="str">
        <f>VLOOKUP('[1]lista umów'!$F2,'[1]słownik_E+'!$A$1:$G$286,7,0)</f>
        <v>https://www.uibk.ac.at/en/</v>
      </c>
      <c r="R2" s="40" t="str">
        <f>VLOOKUP('[1]lista umów'!$F2,'[1]słownik_E+'!$A$1:$G$286,6,0)</f>
        <v>erasmus-incoming@uibk.ac.at</v>
      </c>
      <c r="S2" s="40" t="s">
        <v>25</v>
      </c>
      <c r="T2" s="40"/>
    </row>
    <row r="3" spans="1:20" s="39" customFormat="1" x14ac:dyDescent="0.25">
      <c r="A3" s="69" t="str">
        <f>VLOOKUP('[1]lista umów'!$F616,'[1]słownik_E+'!$A$1:$G$500,4,0)</f>
        <v>Austria</v>
      </c>
      <c r="B3" s="69">
        <f>VLOOKUP('[1]lista umów'!$F616,'[1]słownik_E+'!$A$1:$G$500,5,0)</f>
        <v>0</v>
      </c>
      <c r="C3" s="69" t="str">
        <f>VLOOKUP('[1]lista umów'!$F616,'[1]słownik_E+'!$A$1:$G$500,2,0)</f>
        <v>Technische Universität Wien</v>
      </c>
      <c r="D3" s="69" t="str">
        <f>VLOOKUP('[1]lista umów'!$F616,'[1]słownik_E+'!$A$1:$G$500,3,0)</f>
        <v>TU Wien</v>
      </c>
      <c r="E3" s="70" t="s">
        <v>586</v>
      </c>
      <c r="F3" s="71" t="s">
        <v>21</v>
      </c>
      <c r="G3" s="72">
        <v>46660</v>
      </c>
      <c r="H3" s="69" t="s">
        <v>22</v>
      </c>
      <c r="I3" s="69" t="s">
        <v>713</v>
      </c>
      <c r="J3" s="69" t="s">
        <v>23</v>
      </c>
      <c r="K3" s="73" t="str">
        <f>VLOOKUP(J3,[1]słownik!$I$2:$J$31,2,0)</f>
        <v>Architecture and Town Planning</v>
      </c>
      <c r="L3" s="69" t="s">
        <v>681</v>
      </c>
      <c r="M3" s="74">
        <v>1</v>
      </c>
      <c r="N3" s="74">
        <v>12</v>
      </c>
      <c r="O3" s="74">
        <v>1</v>
      </c>
      <c r="P3" s="74">
        <v>12</v>
      </c>
      <c r="Q3" s="75" t="str">
        <f>VLOOKUP('[1]lista umów'!$F616,'[1]słownik_E+'!$A$1:$G$286,7,0)</f>
        <v>https://www.tuwien.at/</v>
      </c>
      <c r="R3" s="75" t="str">
        <f>VLOOKUP('[1]lista umów'!$F616,'[1]słownik_E+'!$A$1:$G$286,6,0)</f>
        <v>exchangein@tuwien.ac.at</v>
      </c>
      <c r="S3" s="71" t="s">
        <v>25</v>
      </c>
      <c r="T3" s="69"/>
    </row>
    <row r="4" spans="1:20" s="39" customFormat="1" x14ac:dyDescent="0.25">
      <c r="A4" s="36" t="str">
        <f>VLOOKUP('[1]lista umów'!$F3,'[1]słownik_E+'!$A$1:$G$286,4,0)</f>
        <v>Czechy</v>
      </c>
      <c r="B4" s="36" t="str">
        <f>VLOOKUP('[1]lista umów'!$F3,'[1]słownik_E+'!$A$1:$G$286,5,0)</f>
        <v>Brno</v>
      </c>
      <c r="C4" s="36" t="str">
        <f>VLOOKUP('[1]lista umów'!$F3,'[1]słownik_E+'!$A$1:$G$286,2,0)</f>
        <v>Vysoke uceni technicke v Brne</v>
      </c>
      <c r="D4" s="36" t="str">
        <f>VLOOKUP('[1]lista umów'!$F3,'[1]słownik_E+'!$A$1:$G$286,3,0)</f>
        <v>Brno University of Technology</v>
      </c>
      <c r="E4" s="36" t="s">
        <v>26</v>
      </c>
      <c r="F4" s="36" t="s">
        <v>21</v>
      </c>
      <c r="G4" s="37">
        <v>46660</v>
      </c>
      <c r="H4" s="36" t="s">
        <v>22</v>
      </c>
      <c r="I4" s="36" t="str">
        <f>VLOOKUP([1]!Tabela1[[#This Row],[wydział]],[1]słownik!$F$2:$G$12,2,0)</f>
        <v>dziedzina nauk inżynieryjno-technicznych / architektura i urbanistyka</v>
      </c>
      <c r="J4" s="36" t="s">
        <v>23</v>
      </c>
      <c r="K4" s="36" t="str">
        <f>VLOOKUP(J4,[1]słownik!$I$2:$J$31,2,0)</f>
        <v>Architecture and Town Planning</v>
      </c>
      <c r="L4" s="36" t="s">
        <v>27</v>
      </c>
      <c r="M4" s="38">
        <v>2</v>
      </c>
      <c r="N4" s="38">
        <v>12</v>
      </c>
      <c r="O4" s="38">
        <v>2</v>
      </c>
      <c r="P4" s="38">
        <v>12</v>
      </c>
      <c r="Q4" s="36" t="str">
        <f>VLOOKUP('[1]lista umów'!$F3,'[1]słownik_E+'!$A$1:$G$286,7,0)</f>
        <v>https://www.vut.cz/en/</v>
      </c>
      <c r="R4" s="36" t="str">
        <f>VLOOKUP('[1]lista umów'!$F3,'[1]słownik_E+'!$A$1:$G$286,6,0)</f>
        <v>international@vutbr.cz; havlovad@fa.vutbr.cz; vesela.m@vutbr.cz</v>
      </c>
      <c r="S4" s="36" t="s">
        <v>25</v>
      </c>
      <c r="T4" s="36"/>
    </row>
    <row r="5" spans="1:20" s="39" customFormat="1" x14ac:dyDescent="0.25">
      <c r="A5" s="40" t="str">
        <f>VLOOKUP('[1]lista umów'!$F4,'[1]słownik_E+'!$A$1:$G$286,4,0)</f>
        <v>Czechy</v>
      </c>
      <c r="B5" s="40" t="str">
        <f>VLOOKUP('[1]lista umów'!$F4,'[1]słownik_E+'!$A$1:$G$286,5,0)</f>
        <v>Ostrawa</v>
      </c>
      <c r="C5" s="40" t="str">
        <f>VLOOKUP('[1]lista umów'!$F4,'[1]słownik_E+'!$A$1:$G$286,2,0)</f>
        <v>Vysoká škola báňská - Technická univerzita Ostrava</v>
      </c>
      <c r="D5" s="40" t="str">
        <f>VLOOKUP('[1]lista umów'!$F4,'[1]słownik_E+'!$A$1:$G$286,3,0)</f>
        <v>Technical University of Ostrava</v>
      </c>
      <c r="E5" s="40" t="s">
        <v>28</v>
      </c>
      <c r="F5" s="40" t="s">
        <v>21</v>
      </c>
      <c r="G5" s="41">
        <v>47391</v>
      </c>
      <c r="H5" s="40" t="s">
        <v>22</v>
      </c>
      <c r="I5" s="40" t="str">
        <f>VLOOKUP([1]!Tabela1[[#This Row],[wydział]],[1]słownik!$F$2:$G$12,2,0)</f>
        <v>dziedzina nauk inżynieryjno-technicznych / architektura i urbanistyka</v>
      </c>
      <c r="J5" s="40" t="s">
        <v>23</v>
      </c>
      <c r="K5" s="40" t="str">
        <f>VLOOKUP(J5,[1]słownik!$I$2:$J$31,2,0)</f>
        <v>Architecture and Town Planning</v>
      </c>
      <c r="L5" s="40" t="s">
        <v>24</v>
      </c>
      <c r="M5" s="42">
        <v>2</v>
      </c>
      <c r="N5" s="42">
        <v>10</v>
      </c>
      <c r="O5" s="42">
        <v>2</v>
      </c>
      <c r="P5" s="42">
        <v>10</v>
      </c>
      <c r="Q5" s="40" t="str">
        <f>VLOOKUP('[1]lista umów'!$F4,'[1]słownik_E+'!$A$1:$G$286,7,0)</f>
        <v>https://www.vsb.cz/</v>
      </c>
      <c r="R5" s="40" t="str">
        <f>VLOOKUP('[1]lista umów'!$F4,'[1]słownik_E+'!$A$1:$G$286,6,0)</f>
        <v>kamila.pokorna@vsb.cz;monika.manakova@vsb.cz</v>
      </c>
      <c r="S5" s="40" t="s">
        <v>25</v>
      </c>
      <c r="T5" s="40"/>
    </row>
    <row r="6" spans="1:20" s="39" customFormat="1" x14ac:dyDescent="0.25">
      <c r="A6" s="36" t="str">
        <f>VLOOKUP('[1]lista umów'!$F5,'[1]słownik_E+'!$A$1:$G$286,4,0)</f>
        <v>Dania</v>
      </c>
      <c r="B6" s="36" t="s">
        <v>29</v>
      </c>
      <c r="C6" s="36" t="str">
        <f>VLOOKUP('[1]lista umów'!$F5,'[1]słownik_E+'!$A$1:$G$286,2,0)</f>
        <v>UCL Erhvervsakademi og Professionshøjskole</v>
      </c>
      <c r="D6" s="36" t="s">
        <v>30</v>
      </c>
      <c r="E6" s="36" t="s">
        <v>31</v>
      </c>
      <c r="F6" s="36" t="s">
        <v>21</v>
      </c>
      <c r="G6" s="37">
        <v>47026</v>
      </c>
      <c r="H6" s="36" t="s">
        <v>22</v>
      </c>
      <c r="I6" s="36" t="str">
        <f>VLOOKUP([1]!Tabela1[[#This Row],[wydział]],[1]słownik!$F$2:$G$12,2,0)</f>
        <v>dziedzina nauk inżynieryjno-technicznych / architektura i urbanistyka</v>
      </c>
      <c r="J6" s="36" t="s">
        <v>23</v>
      </c>
      <c r="K6" s="36" t="str">
        <f>VLOOKUP(J6,[1]słownik!$I$2:$J$31,2,0)</f>
        <v>Architecture and Town Planning</v>
      </c>
      <c r="L6" s="36" t="s">
        <v>32</v>
      </c>
      <c r="M6" s="38" t="s">
        <v>33</v>
      </c>
      <c r="N6" s="38" t="s">
        <v>34</v>
      </c>
      <c r="O6" s="38" t="s">
        <v>33</v>
      </c>
      <c r="P6" s="38" t="s">
        <v>34</v>
      </c>
      <c r="Q6" s="36" t="str">
        <f>VLOOKUP('[1]lista umów'!$F5,'[1]słownik_E+'!$A$1:$G$286,7,0)</f>
        <v>https://www.ucl.dk/international</v>
      </c>
      <c r="R6" s="36" t="str">
        <f>VLOOKUP('[1]lista umów'!$F5,'[1]słownik_E+'!$A$1:$G$286,6,0)</f>
        <v>international@ucl.dk; jame@eal.dk</v>
      </c>
      <c r="S6" s="36" t="s">
        <v>25</v>
      </c>
      <c r="T6" s="36"/>
    </row>
    <row r="7" spans="1:20" s="39" customFormat="1" x14ac:dyDescent="0.25">
      <c r="A7" s="36" t="str">
        <f>VLOOKUP('[1]lista umów'!$F6,'[1]słownik_E+'!$A$1:$G$286,4,0)</f>
        <v>Francja</v>
      </c>
      <c r="B7" s="36" t="s">
        <v>35</v>
      </c>
      <c r="C7" s="36" t="str">
        <f>VLOOKUP('[1]lista umów'!$F6,'[1]słownik_E+'!$A$1:$G$286,2,0)</f>
        <v>École Nationale Supérieure d'Architecture de Normandie</v>
      </c>
      <c r="D7" s="36" t="str">
        <f>VLOOKUP('[1]lista umów'!$F6,'[1]słownik_E+'!$A$1:$G$286,3,0)</f>
        <v>Normandy National School of Architecture</v>
      </c>
      <c r="E7" s="36" t="s">
        <v>36</v>
      </c>
      <c r="F7" s="40" t="s">
        <v>21</v>
      </c>
      <c r="G7" s="37">
        <v>47026</v>
      </c>
      <c r="H7" s="36" t="s">
        <v>22</v>
      </c>
      <c r="I7" s="36" t="str">
        <f>VLOOKUP([1]!Tabela1[[#This Row],[wydział]],[1]słownik!$F$2:$G$12,2,0)</f>
        <v>dziedzina nauk inżynieryjno-technicznych / architektura i urbanistyka</v>
      </c>
      <c r="J7" s="36" t="s">
        <v>37</v>
      </c>
      <c r="K7" s="36" t="s">
        <v>38</v>
      </c>
      <c r="L7" s="36" t="s">
        <v>24</v>
      </c>
      <c r="M7" s="38">
        <v>2</v>
      </c>
      <c r="N7" s="38">
        <v>20</v>
      </c>
      <c r="O7" s="38">
        <v>2</v>
      </c>
      <c r="P7" s="38">
        <v>20</v>
      </c>
      <c r="Q7" s="36" t="str">
        <f>VLOOKUP('[1]lista umów'!$F6,'[1]słownik_E+'!$A$1:$G$286,7,0)</f>
        <v>www.rouen.archi.fr</v>
      </c>
      <c r="R7" s="36" t="str">
        <f>VLOOKUP('[1]lista umów'!$F6,'[1]słownik_E+'!$A$1:$G$286,6,0)</f>
        <v>fabienne.fendrich@rouen.archi.fr;  international@rouen.archi.fr</v>
      </c>
      <c r="S7" s="36" t="s">
        <v>25</v>
      </c>
      <c r="T7" s="36"/>
    </row>
    <row r="8" spans="1:20" s="39" customFormat="1" x14ac:dyDescent="0.25">
      <c r="A8" s="36" t="str">
        <f>VLOOKUP('[1]lista umów'!$F7,'[1]słownik_E+'!$A$1:$G$286,4,0)</f>
        <v>Francja</v>
      </c>
      <c r="B8" s="36" t="s">
        <v>39</v>
      </c>
      <c r="C8" s="36" t="str">
        <f>VLOOKUP('[1]lista umów'!$F7,'[1]słownik_E+'!$A$1:$G$286,2,0)</f>
        <v>Ecole Nationale Supérieure d'Architecture de Nancy</v>
      </c>
      <c r="D8" s="36" t="str">
        <f>VLOOKUP('[1]lista umów'!$F7,'[1]słownik_E+'!$A$1:$G$286,3,0)</f>
        <v>Nancy School of Architecture</v>
      </c>
      <c r="E8" s="36" t="s">
        <v>40</v>
      </c>
      <c r="F8" s="36" t="s">
        <v>21</v>
      </c>
      <c r="G8" s="37">
        <v>46660</v>
      </c>
      <c r="H8" s="36" t="s">
        <v>22</v>
      </c>
      <c r="I8" s="36" t="str">
        <f>VLOOKUP([1]!Tabela1[[#This Row],[wydział]],[1]słownik!$F$2:$G$12,2,0)</f>
        <v>dziedzina nauk inżynieryjno-technicznych / architektura i urbanistyka</v>
      </c>
      <c r="J8" s="36" t="s">
        <v>23</v>
      </c>
      <c r="K8" s="36" t="str">
        <f>VLOOKUP(J8,[1]słownik!$I$2:$J$31,2,0)</f>
        <v>Architecture and Town Planning</v>
      </c>
      <c r="L8" s="36" t="s">
        <v>41</v>
      </c>
      <c r="M8" s="38">
        <v>2</v>
      </c>
      <c r="N8" s="38">
        <v>15</v>
      </c>
      <c r="O8" s="38">
        <v>2</v>
      </c>
      <c r="P8" s="38">
        <v>18</v>
      </c>
      <c r="Q8" s="36" t="str">
        <f>VLOOKUP('[1]lista umów'!$F7,'[1]słownik_E+'!$A$1:$G$286,7,0)</f>
        <v>http://www.nancy.archi.fr/</v>
      </c>
      <c r="R8" s="36" t="str">
        <f>VLOOKUP('[1]lista umów'!$F7,'[1]słownik_E+'!$A$1:$G$286,6,0)</f>
        <v xml:space="preserve">ri@nancy.archi.fr </v>
      </c>
      <c r="S8" s="36" t="s">
        <v>25</v>
      </c>
      <c r="T8" s="36"/>
    </row>
    <row r="9" spans="1:20" s="39" customFormat="1" x14ac:dyDescent="0.25">
      <c r="A9" s="36" t="str">
        <f>VLOOKUP('[1]lista umów'!$F8,'[1]słownik_E+'!$A$1:$G$286,4,0)</f>
        <v>Francja</v>
      </c>
      <c r="B9" s="36" t="s">
        <v>42</v>
      </c>
      <c r="C9" s="36" t="str">
        <f>VLOOKUP('[1]lista umów'!$F8,'[1]słownik_E+'!$A$1:$G$286,2,0)</f>
        <v>École Nationale Supérieure d'Architecture de Bretagne</v>
      </c>
      <c r="D9" s="36" t="str">
        <f>VLOOKUP('[1]lista umów'!$F8,'[1]słownik_E+'!$A$1:$G$286,3,0)</f>
        <v>Brittany National College of Architecture</v>
      </c>
      <c r="E9" s="36" t="s">
        <v>43</v>
      </c>
      <c r="F9" s="40" t="s">
        <v>21</v>
      </c>
      <c r="G9" s="37">
        <v>46660</v>
      </c>
      <c r="H9" s="36" t="s">
        <v>22</v>
      </c>
      <c r="I9" s="36" t="str">
        <f>VLOOKUP([1]!Tabela1[[#This Row],[wydział]],[1]słownik!$F$2:$G$12,2,0)</f>
        <v>dziedzina nauk inżynieryjno-technicznych / architektura i urbanistyka</v>
      </c>
      <c r="J9" s="36" t="s">
        <v>23</v>
      </c>
      <c r="K9" s="36" t="str">
        <f>VLOOKUP(J9,[1]słownik!$I$2:$J$31,2,0)</f>
        <v>Architecture and Town Planning</v>
      </c>
      <c r="L9" s="36" t="s">
        <v>24</v>
      </c>
      <c r="M9" s="38">
        <v>2</v>
      </c>
      <c r="N9" s="38">
        <v>18</v>
      </c>
      <c r="O9" s="38">
        <v>2</v>
      </c>
      <c r="P9" s="38">
        <v>18</v>
      </c>
      <c r="Q9" s="36" t="str">
        <f>VLOOKUP('[1]lista umów'!$F8,'[1]słownik_E+'!$A$1:$G$286,7,0)</f>
        <v>www.rennes.archi.fr</v>
      </c>
      <c r="R9" s="36" t="str">
        <f>VLOOKUP('[1]lista umów'!$F8,'[1]słownik_E+'!$A$1:$G$286,6,0)</f>
        <v xml:space="preserve"> catherine.david@rennes.archi.fr; didier.briand@rennes.archi.fr</v>
      </c>
      <c r="S9" s="36" t="s">
        <v>25</v>
      </c>
      <c r="T9" s="36"/>
    </row>
    <row r="10" spans="1:20" s="39" customFormat="1" x14ac:dyDescent="0.25">
      <c r="A10" s="36" t="str">
        <f>VLOOKUP('[1]lista umów'!$F9,'[1]słownik_E+'!$A$1:$G$286,4,0)</f>
        <v>Francja</v>
      </c>
      <c r="B10" s="36" t="s">
        <v>44</v>
      </c>
      <c r="C10" s="36" t="str">
        <f>VLOOKUP('[1]lista umów'!$F9,'[1]słownik_E+'!$A$1:$G$286,2,0)</f>
        <v>ENSAS - École Nationale Supérieure d'Architecture de Strasbourg</v>
      </c>
      <c r="D10" s="36" t="str">
        <f>VLOOKUP('[1]lista umów'!$F9,'[1]słownik_E+'!$A$1:$G$286,3,0)</f>
        <v>ENSAS - Strasbourg National School of Architecture</v>
      </c>
      <c r="E10" s="36" t="s">
        <v>45</v>
      </c>
      <c r="F10" s="36" t="s">
        <v>21</v>
      </c>
      <c r="G10" s="37">
        <v>46660</v>
      </c>
      <c r="H10" s="36" t="s">
        <v>22</v>
      </c>
      <c r="I10" s="36" t="str">
        <f>VLOOKUP([1]!Tabela1[[#This Row],[wydział]],[1]słownik!$F$2:$G$12,2,0)</f>
        <v>dziedzina nauk inżynieryjno-technicznych / architektura i urbanistyka</v>
      </c>
      <c r="J10" s="36" t="s">
        <v>23</v>
      </c>
      <c r="K10" s="36" t="str">
        <f>VLOOKUP(J10,[1]słownik!$I$2:$J$31,2,0)</f>
        <v>Architecture and Town Planning</v>
      </c>
      <c r="L10" s="36" t="s">
        <v>24</v>
      </c>
      <c r="M10" s="38">
        <v>2</v>
      </c>
      <c r="N10" s="38">
        <v>20</v>
      </c>
      <c r="O10" s="38">
        <v>2</v>
      </c>
      <c r="P10" s="38">
        <v>20</v>
      </c>
      <c r="Q10" s="36" t="str">
        <f>VLOOKUP('[1]lista umów'!$F9,'[1]słownik_E+'!$A$1:$G$286,7,0)</f>
        <v>www.strasbourg.archi.fr</v>
      </c>
      <c r="R10" s="36" t="str">
        <f>VLOOKUP('[1]lista umów'!$F9,'[1]słownik_E+'!$A$1:$G$286,6,0)</f>
        <v>jill.ferrier@strasbourg.archi.fr</v>
      </c>
      <c r="S10" s="36" t="s">
        <v>25</v>
      </c>
      <c r="T10" s="36"/>
    </row>
    <row r="11" spans="1:20" s="39" customFormat="1" x14ac:dyDescent="0.25">
      <c r="A11" s="40" t="str">
        <f>VLOOKUP('[1]lista umów'!$F10,'[1]słownik_E+'!$A$1:$G$286,4,0)</f>
        <v>Francja</v>
      </c>
      <c r="B11" s="40" t="s">
        <v>44</v>
      </c>
      <c r="C11" s="40" t="str">
        <f>VLOOKUP('[1]lista umów'!$F10,'[1]słownik_E+'!$A$1:$G$286,2,0)</f>
        <v>Institut National des Sciences Appliquées de Strasbourg</v>
      </c>
      <c r="D11" s="40" t="str">
        <f>VLOOKUP('[1]lista umów'!$F10,'[1]słownik_E+'!$A$1:$G$286,3,0)</f>
        <v>INSA Strasbourg</v>
      </c>
      <c r="E11" s="40" t="s">
        <v>46</v>
      </c>
      <c r="F11" s="40" t="s">
        <v>21</v>
      </c>
      <c r="G11" s="41">
        <v>46660</v>
      </c>
      <c r="H11" s="40" t="s">
        <v>22</v>
      </c>
      <c r="I11" s="40" t="str">
        <f>VLOOKUP([1]!Tabela1[[#This Row],[wydział]],[1]słownik!$F$2:$G$12,2,0)</f>
        <v>dziedzina nauk inżynieryjno-technicznych / architektura i urbanistyka</v>
      </c>
      <c r="J11" s="40" t="s">
        <v>23</v>
      </c>
      <c r="K11" s="40" t="str">
        <f>VLOOKUP(J11,[1]słownik!$I$2:$J$31,2,0)</f>
        <v>Architecture and Town Planning</v>
      </c>
      <c r="L11" s="40" t="s">
        <v>24</v>
      </c>
      <c r="M11" s="42">
        <v>2</v>
      </c>
      <c r="N11" s="42">
        <v>20</v>
      </c>
      <c r="O11" s="42">
        <v>1</v>
      </c>
      <c r="P11" s="42">
        <v>6</v>
      </c>
      <c r="Q11" s="40" t="str">
        <f>VLOOKUP('[1]lista umów'!$F10,'[1]słownik_E+'!$A$1:$G$286,7,0)</f>
        <v xml:space="preserve">http://www.insa-strasbourg.fr/ </v>
      </c>
      <c r="R11" s="40" t="str">
        <f>VLOOKUP('[1]lista umów'!$F10,'[1]słownik_E+'!$A$1:$G$286,6,0)</f>
        <v>jill.ferrier@strasbourg.archi.fr</v>
      </c>
      <c r="S11" s="40" t="s">
        <v>25</v>
      </c>
      <c r="T11" s="40"/>
    </row>
    <row r="12" spans="1:20" s="39" customFormat="1" x14ac:dyDescent="0.25">
      <c r="A12" s="36" t="str">
        <f>VLOOKUP('[1]lista umów'!$F11,'[1]słownik_E+'!$A$1:$G$286,4,0)</f>
        <v>Grecja</v>
      </c>
      <c r="B12" s="36" t="s">
        <v>47</v>
      </c>
      <c r="C12" s="36" t="str">
        <f>VLOOKUP('[1]lista umów'!$F11,'[1]słownik_E+'!$A$1:$G$286,2,0)</f>
        <v>Πανεπιστήμιο Θεσσαλίας</v>
      </c>
      <c r="D12" s="36" t="str">
        <f>VLOOKUP('[1]lista umów'!$F11,'[1]słownik_E+'!$A$1:$G$286,3,0)</f>
        <v>University of Thessaly</v>
      </c>
      <c r="E12" s="36" t="s">
        <v>48</v>
      </c>
      <c r="F12" s="36" t="s">
        <v>21</v>
      </c>
      <c r="G12" s="37">
        <v>47391</v>
      </c>
      <c r="H12" s="36" t="s">
        <v>22</v>
      </c>
      <c r="I12" s="36" t="str">
        <f>VLOOKUP([1]!Tabela1[[#This Row],[wydział]],[1]słownik!$F$2:$G$12,2,0)</f>
        <v>dziedzina nauk inżynieryjno-technicznych / architektura i urbanistyka</v>
      </c>
      <c r="J12" s="36" t="s">
        <v>23</v>
      </c>
      <c r="K12" s="36" t="str">
        <f>VLOOKUP(J12,[1]słownik!$I$2:$J$31,2,0)</f>
        <v>Architecture and Town Planning</v>
      </c>
      <c r="L12" s="36" t="s">
        <v>24</v>
      </c>
      <c r="M12" s="38">
        <v>2</v>
      </c>
      <c r="N12" s="38">
        <v>10</v>
      </c>
      <c r="O12" s="38">
        <v>2</v>
      </c>
      <c r="P12" s="38">
        <v>10</v>
      </c>
      <c r="Q12" s="36" t="str">
        <f>VLOOKUP('[1]lista umów'!$F11,'[1]słownik_E+'!$A$1:$G$286,7,0)</f>
        <v>www.uth.gr</v>
      </c>
      <c r="R12" s="36" t="str">
        <f>VLOOKUP('[1]lista umów'!$F11,'[1]słownik_E+'!$A$1:$G$286,6,0)</f>
        <v xml:space="preserve">irep@uth.gr </v>
      </c>
      <c r="S12" s="36" t="s">
        <v>25</v>
      </c>
      <c r="T12" s="36"/>
    </row>
    <row r="13" spans="1:20" s="39" customFormat="1" x14ac:dyDescent="0.25">
      <c r="A13" s="36" t="str">
        <f>VLOOKUP('[1]lista umów'!$F12,'[1]słownik_E+'!$A$1:$G$286,4,0)</f>
        <v>Hiszpania</v>
      </c>
      <c r="B13" s="36" t="s">
        <v>49</v>
      </c>
      <c r="C13" s="36" t="str">
        <f>VLOOKUP('[1]lista umów'!$F12,'[1]słownik_E+'!$A$1:$G$286,2,0)</f>
        <v>Universidade da Coruña</v>
      </c>
      <c r="D13" s="36" t="str">
        <f>VLOOKUP('[1]lista umów'!$F12,'[1]słownik_E+'!$A$1:$G$286,3,0)</f>
        <v>University of A Coruna</v>
      </c>
      <c r="E13" s="36" t="s">
        <v>50</v>
      </c>
      <c r="F13" s="40" t="s">
        <v>21</v>
      </c>
      <c r="G13" s="37">
        <v>47026</v>
      </c>
      <c r="H13" s="36" t="s">
        <v>22</v>
      </c>
      <c r="I13" s="36" t="str">
        <f>VLOOKUP([1]!Tabela1[[#This Row],[wydział]],[1]słownik!$F$2:$G$12,2,0)</f>
        <v>dziedzina nauk inżynieryjno-technicznych / architektura i urbanistyka</v>
      </c>
      <c r="J13" s="36" t="s">
        <v>51</v>
      </c>
      <c r="K13" s="36" t="str">
        <f>VLOOKUP(J13,[1]słownik!$I$2:$J$31,2,0)</f>
        <v>Architecture and Construction</v>
      </c>
      <c r="L13" s="36" t="s">
        <v>24</v>
      </c>
      <c r="M13" s="38">
        <v>4</v>
      </c>
      <c r="N13" s="38">
        <v>20</v>
      </c>
      <c r="O13" s="38">
        <v>2</v>
      </c>
      <c r="P13" s="38">
        <v>20</v>
      </c>
      <c r="Q13" s="36" t="str">
        <f>VLOOKUP('[1]lista umów'!$F12,'[1]słownik_E+'!$A$1:$G$286,7,0)</f>
        <v>www.udc.es/ori</v>
      </c>
      <c r="R13" s="36" t="str">
        <f>VLOOKUP('[1]lista umów'!$F12,'[1]słownik_E+'!$A$1:$G$286,6,0)</f>
        <v xml:space="preserve">erasmus@udc.es; rrii@udc.es </v>
      </c>
      <c r="S13" s="36" t="s">
        <v>25</v>
      </c>
      <c r="T13" s="36"/>
    </row>
    <row r="14" spans="1:20" s="39" customFormat="1" x14ac:dyDescent="0.25">
      <c r="A14" s="36" t="str">
        <f>VLOOKUP('[1]lista umów'!$F13,'[1]słownik_E+'!$A$1:$G$286,4,0)</f>
        <v>Hiszpania</v>
      </c>
      <c r="B14" s="36" t="s">
        <v>52</v>
      </c>
      <c r="C14" s="36" t="s">
        <v>53</v>
      </c>
      <c r="D14" s="36" t="str">
        <f>VLOOKUP('[1]lista umów'!$F13,'[1]słownik_E+'!$A$1:$G$286,3,0)</f>
        <v>Technical University of Madrid</v>
      </c>
      <c r="E14" s="36" t="s">
        <v>54</v>
      </c>
      <c r="F14" s="36" t="s">
        <v>21</v>
      </c>
      <c r="G14" s="37">
        <v>47391</v>
      </c>
      <c r="H14" s="36" t="s">
        <v>22</v>
      </c>
      <c r="I14" s="36" t="str">
        <f>VLOOKUP([1]!Tabela1[[#This Row],[wydział]],[1]słownik!$F$2:$G$12,2,0)</f>
        <v>dziedzina nauk inżynieryjno-technicznych / architektura i urbanistyka</v>
      </c>
      <c r="J14" s="36" t="s">
        <v>23</v>
      </c>
      <c r="K14" s="36" t="str">
        <f>VLOOKUP(J14,[1]słownik!$I$2:$J$31,2,0)</f>
        <v>Architecture and Town Planning</v>
      </c>
      <c r="L14" s="36" t="s">
        <v>24</v>
      </c>
      <c r="M14" s="38">
        <v>5</v>
      </c>
      <c r="N14" s="38">
        <v>50</v>
      </c>
      <c r="O14" s="38">
        <v>5</v>
      </c>
      <c r="P14" s="38">
        <v>50</v>
      </c>
      <c r="Q14" s="36" t="str">
        <f>VLOOKUP('[1]lista umów'!$F13,'[1]słownik_E+'!$A$1:$G$286,7,0)</f>
        <v>www.upm.es</v>
      </c>
      <c r="R14" s="36" t="str">
        <f>VLOOKUP('[1]lista umów'!$F13,'[1]słownik_E+'!$A$1:$G$286,6,0)</f>
        <v xml:space="preserve"> intercambio.arquitectura@upm.es ;
Entrantes.intercambio.arquitectura@upm.es</v>
      </c>
      <c r="S14" s="36" t="s">
        <v>25</v>
      </c>
      <c r="T14" s="36"/>
    </row>
    <row r="15" spans="1:20" s="39" customFormat="1" x14ac:dyDescent="0.25">
      <c r="A15" s="36" t="str">
        <f>VLOOKUP('[1]lista umów'!$F14,'[1]słownik_E+'!$A$1:$G$286,4,0)</f>
        <v>Hiszpania</v>
      </c>
      <c r="B15" s="36" t="s">
        <v>55</v>
      </c>
      <c r="C15" s="36" t="str">
        <f>VLOOKUP('[1]lista umów'!$F14,'[1]słownik_E+'!$A$1:$G$286,2,0)</f>
        <v>Universidad de Málaga</v>
      </c>
      <c r="D15" s="36" t="str">
        <f>VLOOKUP('[1]lista umów'!$F14,'[1]słownik_E+'!$A$1:$G$286,3,0)</f>
        <v>University of Malaga</v>
      </c>
      <c r="E15" s="36" t="s">
        <v>56</v>
      </c>
      <c r="F15" s="40" t="s">
        <v>21</v>
      </c>
      <c r="G15" s="37">
        <v>47391</v>
      </c>
      <c r="H15" s="36" t="s">
        <v>22</v>
      </c>
      <c r="I15" s="36" t="str">
        <f>VLOOKUP([1]!Tabela1[[#This Row],[wydział]],[1]słownik!$F$2:$G$12,2,0)</f>
        <v>dziedzina nauk inżynieryjno-technicznych / architektura i urbanistyka</v>
      </c>
      <c r="J15" s="36" t="s">
        <v>23</v>
      </c>
      <c r="K15" s="36" t="str">
        <f>VLOOKUP(J15,[1]słownik!$I$2:$J$31,2,0)</f>
        <v>Architecture and Town Planning</v>
      </c>
      <c r="L15" s="36" t="s">
        <v>32</v>
      </c>
      <c r="M15" s="38">
        <v>8</v>
      </c>
      <c r="N15" s="38">
        <v>40</v>
      </c>
      <c r="O15" s="38">
        <v>8</v>
      </c>
      <c r="P15" s="38">
        <v>40</v>
      </c>
      <c r="Q15" s="36" t="str">
        <f>VLOOKUP('[1]lista umów'!$F14,'[1]słownik_E+'!$A$1:$G$286,7,0)</f>
        <v>http://www.uma.es/</v>
      </c>
      <c r="R15" s="36" t="str">
        <f>VLOOKUP('[1]lista umów'!$F14,'[1]słownik_E+'!$A$1:$G$286,6,0)</f>
        <v>lbarranco@uma.es; submov.eii@uma.es;</v>
      </c>
      <c r="S15" s="36" t="s">
        <v>25</v>
      </c>
      <c r="T15" s="36"/>
    </row>
    <row r="16" spans="1:20" s="39" customFormat="1" x14ac:dyDescent="0.25">
      <c r="A16" s="36" t="str">
        <f>VLOOKUP('[1]lista umów'!$F15,'[1]słownik_E+'!$A$1:$G$286,4,0)</f>
        <v>Hiszpania</v>
      </c>
      <c r="B16" s="36" t="s">
        <v>57</v>
      </c>
      <c r="C16" s="36" t="str">
        <f>VLOOKUP('[1]lista umów'!$F15,'[1]słownik_E+'!$A$1:$G$286,2,0)</f>
        <v>Universidad de Cantabria</v>
      </c>
      <c r="D16" s="36" t="str">
        <f>VLOOKUP('[1]lista umów'!$F15,'[1]słownik_E+'!$A$1:$G$286,3,0)</f>
        <v>University of Cantabria</v>
      </c>
      <c r="E16" s="36" t="s">
        <v>58</v>
      </c>
      <c r="F16" s="36" t="s">
        <v>21</v>
      </c>
      <c r="G16" s="37">
        <v>47391</v>
      </c>
      <c r="H16" s="36" t="s">
        <v>22</v>
      </c>
      <c r="I16" s="36" t="str">
        <f>VLOOKUP([1]!Tabela1[[#This Row],[wydział]],[1]słownik!$F$2:$G$12,2,0)</f>
        <v>dziedzina nauk inżynieryjno-technicznych / architektura i urbanistyka</v>
      </c>
      <c r="J16" s="36" t="s">
        <v>23</v>
      </c>
      <c r="K16" s="36" t="str">
        <f>VLOOKUP(J16,[1]słownik!$I$2:$J$31,2,0)</f>
        <v>Architecture and Town Planning</v>
      </c>
      <c r="L16" s="36" t="s">
        <v>24</v>
      </c>
      <c r="M16" s="38">
        <v>2</v>
      </c>
      <c r="N16" s="38">
        <v>20</v>
      </c>
      <c r="O16" s="38">
        <v>2</v>
      </c>
      <c r="P16" s="38">
        <v>20</v>
      </c>
      <c r="Q16" s="36" t="str">
        <f>VLOOKUP('[1]lista umów'!$F15,'[1]słownik_E+'!$A$1:$G$286,7,0)</f>
        <v>http://web.unican.es</v>
      </c>
      <c r="R16" s="36" t="str">
        <f>VLOOKUP('[1]lista umów'!$F15,'[1]słownik_E+'!$A$1:$G$286,6,0)</f>
        <v>exchange.students@unican.es</v>
      </c>
      <c r="S16" s="36" t="s">
        <v>25</v>
      </c>
      <c r="T16" s="36"/>
    </row>
    <row r="17" spans="1:20" s="39" customFormat="1" x14ac:dyDescent="0.25">
      <c r="A17" s="36" t="str">
        <f>VLOOKUP('[1]lista umów'!$F17,'[1]słownik_E+'!$A$1:$G$286,4,0)</f>
        <v>Hiszpania</v>
      </c>
      <c r="B17" s="36" t="s">
        <v>63</v>
      </c>
      <c r="C17" s="36" t="str">
        <f>VLOOKUP('[1]lista umów'!$F17,'[1]słownik_E+'!$A$1:$G$286,2,0)</f>
        <v>Universidad de Zaragoza</v>
      </c>
      <c r="D17" s="36" t="str">
        <f>VLOOKUP('[1]lista umów'!$F17,'[1]słownik_E+'!$A$1:$G$286,3,0)</f>
        <v>University of Zaragoza</v>
      </c>
      <c r="E17" s="36" t="s">
        <v>64</v>
      </c>
      <c r="F17" s="36" t="s">
        <v>21</v>
      </c>
      <c r="G17" s="37">
        <v>47026</v>
      </c>
      <c r="H17" s="36" t="s">
        <v>22</v>
      </c>
      <c r="I17" s="36" t="str">
        <f>VLOOKUP([1]!Tabela1[[#This Row],[wydział]],[1]słownik!$F$2:$G$12,2,0)</f>
        <v>dziedzina nauk inżynieryjno-technicznych / architektura i urbanistyka</v>
      </c>
      <c r="J17" s="36" t="s">
        <v>51</v>
      </c>
      <c r="K17" s="36" t="str">
        <f>VLOOKUP(J17,[1]słownik!$I$2:$J$31,2,0)</f>
        <v>Architecture and Construction</v>
      </c>
      <c r="L17" s="36" t="s">
        <v>24</v>
      </c>
      <c r="M17" s="38">
        <v>2</v>
      </c>
      <c r="N17" s="38">
        <v>20</v>
      </c>
      <c r="O17" s="38">
        <v>2</v>
      </c>
      <c r="P17" s="38">
        <v>20</v>
      </c>
      <c r="Q17" s="36" t="str">
        <f>VLOOKUP('[1]lista umów'!$F17,'[1]słownik_E+'!$A$1:$G$286,7,0)</f>
        <v>www.unizar.es</v>
      </c>
      <c r="R17" s="36" t="str">
        <f>VLOOKUP('[1]lista umów'!$F17,'[1]słownik_E+'!$A$1:$G$286,6,0)</f>
        <v xml:space="preserve">relint@unizar.es </v>
      </c>
      <c r="S17" s="36" t="s">
        <v>25</v>
      </c>
      <c r="T17" s="36"/>
    </row>
    <row r="18" spans="1:20" s="39" customFormat="1" x14ac:dyDescent="0.25">
      <c r="A18" s="69" t="s">
        <v>174</v>
      </c>
      <c r="B18" s="69" t="s">
        <v>59</v>
      </c>
      <c r="C18" s="69" t="s">
        <v>60</v>
      </c>
      <c r="D18" s="71" t="s">
        <v>753</v>
      </c>
      <c r="E18" s="70" t="s">
        <v>61</v>
      </c>
      <c r="F18" s="71" t="s">
        <v>21</v>
      </c>
      <c r="G18" s="72">
        <v>47026</v>
      </c>
      <c r="H18" s="69" t="s">
        <v>22</v>
      </c>
      <c r="I18" s="69" t="s">
        <v>713</v>
      </c>
      <c r="J18" s="69" t="s">
        <v>51</v>
      </c>
      <c r="K18" s="71" t="s">
        <v>754</v>
      </c>
      <c r="L18" s="69" t="s">
        <v>24</v>
      </c>
      <c r="M18" s="74">
        <v>2</v>
      </c>
      <c r="N18" s="74">
        <v>20</v>
      </c>
      <c r="O18" s="74">
        <v>2</v>
      </c>
      <c r="P18" s="74">
        <v>20</v>
      </c>
      <c r="Q18" s="78" t="s">
        <v>755</v>
      </c>
      <c r="R18" s="73" t="s">
        <v>62</v>
      </c>
      <c r="S18" s="71" t="s">
        <v>25</v>
      </c>
      <c r="T18" s="69"/>
    </row>
    <row r="19" spans="1:20" s="39" customFormat="1" x14ac:dyDescent="0.25">
      <c r="A19" s="36" t="str">
        <f>VLOOKUP('[1]lista umów'!$F18,'[1]słownik_E+'!$A$1:$G$286,4,0)</f>
        <v>Holandia</v>
      </c>
      <c r="B19" s="36" t="s">
        <v>65</v>
      </c>
      <c r="C19" s="36" t="str">
        <f>VLOOKUP('[1]lista umów'!$F18,'[1]słownik_E+'!$A$1:$G$286,2,0)</f>
        <v>Technische Universiteit Eindhoven</v>
      </c>
      <c r="D19" s="36" t="str">
        <f>VLOOKUP('[1]lista umów'!$F18,'[1]słownik_E+'!$A$1:$G$286,3,0)</f>
        <v>Eindhoven University of Technology</v>
      </c>
      <c r="E19" s="36" t="s">
        <v>66</v>
      </c>
      <c r="F19" s="40" t="s">
        <v>21</v>
      </c>
      <c r="G19" s="37">
        <v>47391</v>
      </c>
      <c r="H19" s="36" t="s">
        <v>22</v>
      </c>
      <c r="I19" s="36" t="str">
        <f>VLOOKUP([1]!Tabela1[[#This Row],[wydział]],[1]słownik!$F$2:$G$12,2,0)</f>
        <v>dziedzina nauk inżynieryjno-technicznych / architektura i urbanistyka</v>
      </c>
      <c r="J19" s="36" t="s">
        <v>51</v>
      </c>
      <c r="K19" s="36" t="str">
        <f>VLOOKUP(J19,[1]słownik!$I$2:$J$31,2,0)</f>
        <v>Architecture and Construction</v>
      </c>
      <c r="L19" s="36" t="s">
        <v>41</v>
      </c>
      <c r="M19" s="38">
        <v>2</v>
      </c>
      <c r="N19" s="38">
        <v>10</v>
      </c>
      <c r="O19" s="38">
        <v>2</v>
      </c>
      <c r="P19" s="38">
        <v>10</v>
      </c>
      <c r="Q19" s="36" t="str">
        <f>VLOOKUP('[1]lista umów'!$F18,'[1]słownik_E+'!$A$1:$G$286,7,0)</f>
        <v>https://www.tue.nl/</v>
      </c>
      <c r="R19" s="36" t="str">
        <f>VLOOKUP('[1]lista umów'!$F18,'[1]słownik_E+'!$A$1:$G$286,6,0)</f>
        <v xml:space="preserve"> h.a.m.houben@tue.nl;  h.a.m.houben@tue.nl</v>
      </c>
      <c r="S19" s="36" t="s">
        <v>25</v>
      </c>
      <c r="T19" s="36"/>
    </row>
    <row r="20" spans="1:20" s="39" customFormat="1" x14ac:dyDescent="0.25">
      <c r="A20" s="36" t="str">
        <f>VLOOKUP('[1]lista umów'!$F19,'[1]słownik_E+'!$A$1:$G$286,4,0)</f>
        <v>Łotwa</v>
      </c>
      <c r="B20" s="36" t="s">
        <v>67</v>
      </c>
      <c r="C20" s="36" t="str">
        <f>VLOOKUP('[1]lista umów'!$F19,'[1]słownik_E+'!$A$1:$G$286,2,0)</f>
        <v>Rīgas Tehniskā universitāte</v>
      </c>
      <c r="D20" s="36" t="str">
        <f>VLOOKUP('[1]lista umów'!$F19,'[1]słownik_E+'!$A$1:$G$286,3,0)</f>
        <v>Riga Technical University</v>
      </c>
      <c r="E20" s="36" t="s">
        <v>68</v>
      </c>
      <c r="F20" s="36" t="s">
        <v>21</v>
      </c>
      <c r="G20" s="37">
        <v>47391</v>
      </c>
      <c r="H20" s="36" t="s">
        <v>22</v>
      </c>
      <c r="I20" s="36" t="str">
        <f>VLOOKUP([1]!Tabela1[[#This Row],[wydział]],[1]słownik!$F$2:$G$12,2,0)</f>
        <v>dziedzina nauk inżynieryjno-technicznych / architektura i urbanistyka</v>
      </c>
      <c r="J20" s="36" t="s">
        <v>23</v>
      </c>
      <c r="K20" s="36" t="str">
        <f>VLOOKUP(J20,[1]słownik!$I$2:$J$31,2,0)</f>
        <v>Architecture and Town Planning</v>
      </c>
      <c r="L20" s="36" t="s">
        <v>24</v>
      </c>
      <c r="M20" s="38">
        <v>2</v>
      </c>
      <c r="N20" s="38">
        <v>14</v>
      </c>
      <c r="O20" s="38">
        <v>2</v>
      </c>
      <c r="P20" s="38">
        <v>14</v>
      </c>
      <c r="Q20" s="36" t="str">
        <f>VLOOKUP('[1]lista umów'!$F19,'[1]słownik_E+'!$A$1:$G$286,7,0)</f>
        <v>www.rtu.lv</v>
      </c>
      <c r="R20" s="36" t="str">
        <f>VLOOKUP('[1]lista umów'!$F19,'[1]słownik_E+'!$A$1:$G$286,6,0)</f>
        <v xml:space="preserve">incomingexchange@rtu.lv; jolanta.jurevica@rtu.lv </v>
      </c>
      <c r="S20" s="36" t="s">
        <v>25</v>
      </c>
      <c r="T20" s="36"/>
    </row>
    <row r="21" spans="1:20" s="39" customFormat="1" x14ac:dyDescent="0.25">
      <c r="A21" s="40" t="str">
        <f>VLOOKUP('[1]lista umów'!$F20,'[1]słownik_E+'!$A$1:$G$286,4,0)</f>
        <v>Niemcy</v>
      </c>
      <c r="B21" s="40" t="s">
        <v>69</v>
      </c>
      <c r="C21" s="40" t="str">
        <f>VLOOKUP('[1]lista umów'!$F20,'[1]słownik_E+'!$A$1:$G$286,2,0)</f>
        <v>Hochschule Bremen</v>
      </c>
      <c r="D21" s="40" t="str">
        <f>VLOOKUP('[1]lista umów'!$F20,'[1]słownik_E+'!$A$1:$G$286,3,0)</f>
        <v>Bremen City University of Applied Sciences</v>
      </c>
      <c r="E21" s="40" t="s">
        <v>70</v>
      </c>
      <c r="F21" s="40" t="s">
        <v>21</v>
      </c>
      <c r="G21" s="41">
        <v>47391</v>
      </c>
      <c r="H21" s="40" t="s">
        <v>22</v>
      </c>
      <c r="I21" s="40" t="str">
        <f>VLOOKUP([1]!Tabela1[[#This Row],[wydział]],[1]słownik!$F$2:$G$12,2,0)</f>
        <v>dziedzina nauk inżynieryjno-technicznych / architektura i urbanistyka</v>
      </c>
      <c r="J21" s="40" t="s">
        <v>23</v>
      </c>
      <c r="K21" s="40" t="str">
        <f>VLOOKUP(J21,[1]słownik!$I$2:$J$31,2,0)</f>
        <v>Architecture and Town Planning</v>
      </c>
      <c r="L21" s="40" t="s">
        <v>24</v>
      </c>
      <c r="M21" s="42">
        <v>1</v>
      </c>
      <c r="N21" s="42">
        <v>10</v>
      </c>
      <c r="O21" s="42">
        <v>1</v>
      </c>
      <c r="P21" s="42">
        <v>10</v>
      </c>
      <c r="Q21" s="40" t="str">
        <f>VLOOKUP('[1]lista umów'!$F20,'[1]słownik_E+'!$A$1:$G$286,7,0)</f>
        <v>https://www.hs-bremen.de/</v>
      </c>
      <c r="R21" s="40" t="str">
        <f>VLOOKUP('[1]lista umów'!$F20,'[1]słownik_E+'!$A$1:$G$286,6,0)</f>
        <v xml:space="preserve">ilka.knippel@hs-bremen.de </v>
      </c>
      <c r="S21" s="40" t="s">
        <v>25</v>
      </c>
      <c r="T21" s="40"/>
    </row>
    <row r="22" spans="1:20" s="39" customFormat="1" x14ac:dyDescent="0.25">
      <c r="A22" s="36" t="str">
        <f>VLOOKUP('[1]lista umów'!$F21,'[1]słownik_E+'!$A$1:$G$286,4,0)</f>
        <v>Niemcy</v>
      </c>
      <c r="B22" s="36" t="s">
        <v>71</v>
      </c>
      <c r="C22" s="36" t="str">
        <f>VLOOKUP('[1]lista umów'!$F21,'[1]słownik_E+'!$A$1:$G$286,2,0)</f>
        <v>Brandenburgische Technische Universität Cottbus-Senftenberg</v>
      </c>
      <c r="D22" s="36" t="str">
        <f>VLOOKUP('[1]lista umów'!$F21,'[1]słownik_E+'!$A$1:$G$286,3,0)</f>
        <v>Brandenburg University of Technology Cottbus</v>
      </c>
      <c r="E22" s="36" t="s">
        <v>72</v>
      </c>
      <c r="F22" s="36" t="s">
        <v>21</v>
      </c>
      <c r="G22" s="37">
        <v>46660</v>
      </c>
      <c r="H22" s="36" t="s">
        <v>22</v>
      </c>
      <c r="I22" s="36" t="str">
        <f>VLOOKUP([1]!Tabela1[[#This Row],[wydział]],[1]słownik!$F$2:$G$12,2,0)</f>
        <v>dziedzina nauk inżynieryjno-technicznych / architektura i urbanistyka</v>
      </c>
      <c r="J22" s="36" t="s">
        <v>23</v>
      </c>
      <c r="K22" s="36" t="str">
        <f>VLOOKUP(J22,[1]słownik!$I$2:$J$31,2,0)</f>
        <v>Architecture and Town Planning</v>
      </c>
      <c r="L22" s="36" t="s">
        <v>24</v>
      </c>
      <c r="M22" s="38">
        <v>6</v>
      </c>
      <c r="N22" s="38">
        <v>60</v>
      </c>
      <c r="O22" s="38">
        <v>1</v>
      </c>
      <c r="P22" s="38">
        <v>12</v>
      </c>
      <c r="Q22" s="36" t="str">
        <f>VLOOKUP('[1]lista umów'!$F21,'[1]słownik_E+'!$A$1:$G$286,7,0)</f>
        <v>https://www.b-tu.de/</v>
      </c>
      <c r="R22" s="36" t="str">
        <f>VLOOKUP('[1]lista umów'!$F21,'[1]słownik_E+'!$A$1:$G$286,6,0)</f>
        <v>michael.mannel@b-tu.de</v>
      </c>
      <c r="S22" s="36" t="s">
        <v>25</v>
      </c>
      <c r="T22" s="36"/>
    </row>
    <row r="23" spans="1:20" s="39" customFormat="1" x14ac:dyDescent="0.25">
      <c r="A23" s="40" t="str">
        <f>VLOOKUP('[1]lista umów'!$F22,'[1]słownik_E+'!$A$1:$G$286,4,0)</f>
        <v>Niemcy</v>
      </c>
      <c r="B23" s="40" t="s">
        <v>73</v>
      </c>
      <c r="C23" s="40" t="str">
        <f>VLOOKUP('[1]lista umów'!$F22,'[1]słownik_E+'!$A$1:$G$286,2,0)</f>
        <v>Technische Universität Dortmund</v>
      </c>
      <c r="D23" s="40" t="str">
        <f>VLOOKUP('[1]lista umów'!$F22,'[1]słownik_E+'!$A$1:$G$286,3,0)</f>
        <v>TU Dortmund University</v>
      </c>
      <c r="E23" s="40" t="s">
        <v>74</v>
      </c>
      <c r="F23" s="40" t="s">
        <v>21</v>
      </c>
      <c r="G23" s="41">
        <v>47026</v>
      </c>
      <c r="H23" s="40" t="s">
        <v>22</v>
      </c>
      <c r="I23" s="40" t="str">
        <f>VLOOKUP([1]!Tabela1[[#This Row],[wydział]],[1]słownik!$F$2:$G$12,2,0)</f>
        <v>dziedzina nauk inżynieryjno-technicznych / architektura i urbanistyka</v>
      </c>
      <c r="J23" s="40" t="s">
        <v>23</v>
      </c>
      <c r="K23" s="40" t="str">
        <f>VLOOKUP(J23,[1]słownik!$I$2:$J$31,2,0)</f>
        <v>Architecture and Town Planning</v>
      </c>
      <c r="L23" s="40" t="s">
        <v>24</v>
      </c>
      <c r="M23" s="42">
        <v>4</v>
      </c>
      <c r="N23" s="42">
        <v>5</v>
      </c>
      <c r="O23" s="42">
        <v>4</v>
      </c>
      <c r="P23" s="42">
        <v>5</v>
      </c>
      <c r="Q23" s="40" t="str">
        <f>VLOOKUP('[1]lista umów'!$F22,'[1]słownik_E+'!$A$1:$G$286,7,0)</f>
        <v>https://www.tu-dortmund.de/</v>
      </c>
      <c r="R23" s="40" t="str">
        <f>VLOOKUP('[1]lista umów'!$F22,'[1]słownik_E+'!$A$1:$G$286,6,0)</f>
        <v xml:space="preserve">iso.bauwesen@tu-dortmund.de; silke.viol@tu-dortmund.de </v>
      </c>
      <c r="S23" s="40" t="s">
        <v>25</v>
      </c>
      <c r="T23" s="40"/>
    </row>
    <row r="24" spans="1:20" s="39" customFormat="1" x14ac:dyDescent="0.25">
      <c r="A24" s="36" t="str">
        <f>VLOOKUP('[1]lista umów'!$F23,'[1]słownik_E+'!$A$1:$G$286,4,0)</f>
        <v>Niemcy</v>
      </c>
      <c r="B24" s="36" t="str">
        <f>VLOOKUP('[1]lista umów'!$F23,'[1]słownik_E+'!$A$1:$G$286,5,0)</f>
        <v>Frankfurt am Main</v>
      </c>
      <c r="C24" s="36" t="str">
        <f>VLOOKUP('[1]lista umów'!$F23,'[1]słownik_E+'!$A$1:$G$286,2,0)</f>
        <v>Fachhochschule Frankfurt am Main</v>
      </c>
      <c r="D24" s="36" t="str">
        <f>VLOOKUP('[1]lista umów'!$F23,'[1]słownik_E+'!$A$1:$G$286,3,0)</f>
        <v>Frankfurt University of Applied Sciences</v>
      </c>
      <c r="E24" s="36" t="s">
        <v>75</v>
      </c>
      <c r="F24" s="36" t="s">
        <v>21</v>
      </c>
      <c r="G24" s="37">
        <v>47026</v>
      </c>
      <c r="H24" s="36" t="s">
        <v>22</v>
      </c>
      <c r="I24" s="36" t="str">
        <f>VLOOKUP([1]!Tabela1[[#This Row],[wydział]],[1]słownik!$F$2:$G$12,2,0)</f>
        <v>dziedzina nauk inżynieryjno-technicznych / architektura i urbanistyka</v>
      </c>
      <c r="J24" s="36" t="s">
        <v>51</v>
      </c>
      <c r="K24" s="36" t="str">
        <f>VLOOKUP(J24,[1]słownik!$I$2:$J$31,2,0)</f>
        <v>Architecture and Construction</v>
      </c>
      <c r="L24" s="36" t="s">
        <v>24</v>
      </c>
      <c r="M24" s="38">
        <v>3</v>
      </c>
      <c r="N24" s="38">
        <v>15</v>
      </c>
      <c r="O24" s="38">
        <v>3</v>
      </c>
      <c r="P24" s="38">
        <v>15</v>
      </c>
      <c r="Q24" s="36" t="str">
        <f>VLOOKUP('[1]lista umów'!$F23,'[1]słownik_E+'!$A$1:$G$286,7,0)</f>
        <v>https://www.frankfurt-university.de/</v>
      </c>
      <c r="R24" s="36" t="str">
        <f>VLOOKUP('[1]lista umów'!$F23,'[1]słownik_E+'!$A$1:$G$286,6,0)</f>
        <v>erasmus-io@uni-frankfurt.de;stephanie.porter@io.fra-uas.de</v>
      </c>
      <c r="S24" s="36" t="s">
        <v>25</v>
      </c>
      <c r="T24" s="36"/>
    </row>
    <row r="25" spans="1:20" s="39" customFormat="1" x14ac:dyDescent="0.25">
      <c r="A25" s="36" t="str">
        <f>VLOOKUP('[1]lista umów'!$F24,'[1]słownik_E+'!$A$1:$G$286,4,0)</f>
        <v>Niemcy</v>
      </c>
      <c r="B25" s="36" t="s">
        <v>76</v>
      </c>
      <c r="C25" s="36" t="str">
        <f>VLOOKUP('[1]lista umów'!$F24,'[1]słownik_E+'!$A$1:$G$286,2,0)</f>
        <v>Technische Universität Kaiserslautern</v>
      </c>
      <c r="D25" s="36" t="s">
        <v>77</v>
      </c>
      <c r="E25" s="36" t="s">
        <v>78</v>
      </c>
      <c r="F25" s="40" t="s">
        <v>21</v>
      </c>
      <c r="G25" s="37">
        <v>47391</v>
      </c>
      <c r="H25" s="36" t="s">
        <v>22</v>
      </c>
      <c r="I25" s="36" t="str">
        <f>VLOOKUP([1]!Tabela1[[#This Row],[wydział]],[1]słownik!$F$2:$G$12,2,0)</f>
        <v>dziedzina nauk inżynieryjno-technicznych / architektura i urbanistyka</v>
      </c>
      <c r="J25" s="36" t="s">
        <v>23</v>
      </c>
      <c r="K25" s="36" t="str">
        <f>VLOOKUP(J25,[1]słownik!$I$2:$J$31,2,0)</f>
        <v>Architecture and Town Planning</v>
      </c>
      <c r="L25" s="36" t="s">
        <v>24</v>
      </c>
      <c r="M25" s="38">
        <v>2</v>
      </c>
      <c r="N25" s="38">
        <v>10</v>
      </c>
      <c r="O25" s="38">
        <v>2</v>
      </c>
      <c r="P25" s="38">
        <v>10</v>
      </c>
      <c r="Q25" s="36" t="str">
        <f>VLOOKUP('[1]lista umów'!$F24,'[1]słownik_E+'!$A$1:$G$286,7,0)</f>
        <v>https://www.uni-kl.de/</v>
      </c>
      <c r="R25" s="36" t="str">
        <f>VLOOKUP('[1]lista umów'!$F24,'[1]słownik_E+'!$A$1:$G$286,6,0)</f>
        <v>erasmus@isgs.uni-kl.de ; info-erasmus@verw.uni-kl.de; schryver@eit.uni-kl.de</v>
      </c>
      <c r="S25" s="36" t="s">
        <v>25</v>
      </c>
      <c r="T25" s="36"/>
    </row>
    <row r="26" spans="1:20" s="39" customFormat="1" x14ac:dyDescent="0.25">
      <c r="A26" s="36" t="str">
        <f>VLOOKUP('[1]lista umów'!$F25,'[1]słownik_E+'!$A$1:$G$286,4,0)</f>
        <v>Niemcy</v>
      </c>
      <c r="B26" s="36" t="s">
        <v>79</v>
      </c>
      <c r="C26" s="36" t="str">
        <f>VLOOKUP('[1]lista umów'!$F25,'[1]słownik_E+'!$A$1:$G$286,2,0)</f>
        <v>Karlsruher Institut für Technologie</v>
      </c>
      <c r="D26" s="36" t="str">
        <f>VLOOKUP('[1]lista umów'!$F25,'[1]słownik_E+'!$A$1:$G$286,3,0)</f>
        <v>Karlsruhe Institute of Technology (KIT)</v>
      </c>
      <c r="E26" s="36" t="s">
        <v>80</v>
      </c>
      <c r="F26" s="36" t="s">
        <v>21</v>
      </c>
      <c r="G26" s="37">
        <v>46660</v>
      </c>
      <c r="H26" s="36" t="s">
        <v>22</v>
      </c>
      <c r="I26" s="36" t="str">
        <f>VLOOKUP([1]!Tabela1[[#This Row],[wydział]],[1]słownik!$F$2:$G$12,2,0)</f>
        <v>dziedzina nauk inżynieryjno-technicznych / architektura i urbanistyka</v>
      </c>
      <c r="J26" s="36" t="s">
        <v>23</v>
      </c>
      <c r="K26" s="36" t="str">
        <f>VLOOKUP(J26,[1]słownik!$I$2:$J$31,2,0)</f>
        <v>Architecture and Town Planning</v>
      </c>
      <c r="L26" s="36" t="s">
        <v>24</v>
      </c>
      <c r="M26" s="38">
        <v>4</v>
      </c>
      <c r="N26" s="38">
        <v>24</v>
      </c>
      <c r="O26" s="38">
        <v>3</v>
      </c>
      <c r="P26" s="38">
        <v>18</v>
      </c>
      <c r="Q26" s="36" t="str">
        <f>VLOOKUP('[1]lista umów'!$F25,'[1]słownik_E+'!$A$1:$G$286,7,0)</f>
        <v>https://www.kit.edu/</v>
      </c>
      <c r="R26" s="36" t="str">
        <f>VLOOKUP('[1]lista umów'!$F25,'[1]słownik_E+'!$A$1:$G$286,6,0)</f>
        <v xml:space="preserve">erasmus-in@intl.kit.edu </v>
      </c>
      <c r="S26" s="36" t="s">
        <v>25</v>
      </c>
      <c r="T26" s="36"/>
    </row>
    <row r="27" spans="1:20" s="39" customFormat="1" x14ac:dyDescent="0.25">
      <c r="A27" s="40" t="str">
        <f>VLOOKUP('[1]lista umów'!$F26,'[1]słownik_E+'!$A$1:$G$286,4,0)</f>
        <v>Niemcy</v>
      </c>
      <c r="B27" s="40" t="s">
        <v>81</v>
      </c>
      <c r="C27" s="40" t="str">
        <f>VLOOKUP('[1]lista umów'!$F26,'[1]słownik_E+'!$A$1:$G$286,2,0)</f>
        <v>Gottfried Wilhelm Leibniz Universität Hannover</v>
      </c>
      <c r="D27" s="40" t="str">
        <f>VLOOKUP('[1]lista umów'!$F26,'[1]słownik_E+'!$A$1:$G$286,3,0)</f>
        <v>Leibniz University Hannover</v>
      </c>
      <c r="E27" s="40" t="s">
        <v>82</v>
      </c>
      <c r="F27" s="40" t="s">
        <v>21</v>
      </c>
      <c r="G27" s="41">
        <v>47026</v>
      </c>
      <c r="H27" s="40" t="s">
        <v>22</v>
      </c>
      <c r="I27" s="40" t="str">
        <f>VLOOKUP([1]!Tabela1[[#This Row],[wydział]],[1]słownik!$F$2:$G$12,2,0)</f>
        <v>dziedzina nauk inżynieryjno-technicznych / architektura i urbanistyka</v>
      </c>
      <c r="J27" s="40" t="s">
        <v>23</v>
      </c>
      <c r="K27" s="40" t="str">
        <f>VLOOKUP(J27,[1]słownik!$I$2:$J$31,2,0)</f>
        <v>Architecture and Town Planning</v>
      </c>
      <c r="L27" s="40" t="s">
        <v>41</v>
      </c>
      <c r="M27" s="42">
        <v>2</v>
      </c>
      <c r="N27" s="42">
        <v>12</v>
      </c>
      <c r="O27" s="42">
        <v>2</v>
      </c>
      <c r="P27" s="42">
        <v>12</v>
      </c>
      <c r="Q27" s="40" t="str">
        <f>VLOOKUP('[1]lista umów'!$F26,'[1]słownik_E+'!$A$1:$G$286,7,0)</f>
        <v>http://www.uni-hannover.de</v>
      </c>
      <c r="R27" s="40" t="str">
        <f>VLOOKUP('[1]lista umów'!$F26,'[1]słownik_E+'!$A$1:$G$286,6,0)</f>
        <v>Anne.Hoech@zuv.uni-hannover.de; Andree.Klann@zuv.uni-hannover.de</v>
      </c>
      <c r="S27" s="40" t="s">
        <v>25</v>
      </c>
      <c r="T27" s="40"/>
    </row>
    <row r="28" spans="1:20" s="39" customFormat="1" x14ac:dyDescent="0.25">
      <c r="A28" s="36" t="str">
        <f>VLOOKUP('[1]lista umów'!$F27,'[1]słownik_E+'!$A$1:$G$286,4,0)</f>
        <v>Niemcy</v>
      </c>
      <c r="B28" s="36" t="s">
        <v>83</v>
      </c>
      <c r="C28" s="36" t="str">
        <f>VLOOKUP('[1]lista umów'!$F27,'[1]słownik_E+'!$A$1:$G$286,2,0)</f>
        <v>Ostbayerische Technische Hochschule Regensburg</v>
      </c>
      <c r="D28" s="36" t="str">
        <f>VLOOKUP('[1]lista umów'!$F27,'[1]słownik_E+'!$A$1:$G$286,3,0)</f>
        <v>Regensburg University of Applied Sciences</v>
      </c>
      <c r="E28" s="36" t="s">
        <v>84</v>
      </c>
      <c r="F28" s="36" t="s">
        <v>21</v>
      </c>
      <c r="G28" s="37">
        <v>47391</v>
      </c>
      <c r="H28" s="36" t="s">
        <v>22</v>
      </c>
      <c r="I28" s="36" t="str">
        <f>VLOOKUP([1]!Tabela1[[#This Row],[wydział]],[1]słownik!$F$2:$G$12,2,0)</f>
        <v>dziedzina nauk inżynieryjno-technicznych / architektura i urbanistyka</v>
      </c>
      <c r="J28" s="36" t="s">
        <v>23</v>
      </c>
      <c r="K28" s="36" t="str">
        <f>VLOOKUP(J28,[1]słownik!$I$2:$J$31,2,0)</f>
        <v>Architecture and Town Planning</v>
      </c>
      <c r="L28" s="36" t="s">
        <v>24</v>
      </c>
      <c r="M28" s="38">
        <v>2</v>
      </c>
      <c r="N28" s="38">
        <v>12</v>
      </c>
      <c r="O28" s="38">
        <v>2</v>
      </c>
      <c r="P28" s="38">
        <v>12</v>
      </c>
      <c r="Q28" s="36" t="str">
        <f>VLOOKUP('[1]lista umów'!$F27,'[1]słownik_E+'!$A$1:$G$286,7,0)</f>
        <v>https://www.oth-regensburg.de/</v>
      </c>
      <c r="R28" s="36" t="str">
        <f>VLOOKUP('[1]lista umów'!$F27,'[1]słownik_E+'!$A$1:$G$286,6,0)</f>
        <v xml:space="preserve">auslandsamt@oth-regensburg.de </v>
      </c>
      <c r="S28" s="36" t="s">
        <v>25</v>
      </c>
      <c r="T28" s="36"/>
    </row>
    <row r="29" spans="1:20" s="39" customFormat="1" x14ac:dyDescent="0.25">
      <c r="A29" s="36" t="str">
        <f>VLOOKUP('[1]lista umów'!$F28,'[1]słownik_E+'!$A$1:$G$286,4,0)</f>
        <v>Niemcy</v>
      </c>
      <c r="B29" s="36" t="s">
        <v>85</v>
      </c>
      <c r="C29" s="36" t="str">
        <f>VLOOKUP('[1]lista umów'!$F28,'[1]słownik_E+'!$A$1:$G$286,2,0)</f>
        <v>Universität Stuttgart</v>
      </c>
      <c r="D29" s="36" t="str">
        <f>VLOOKUP('[1]lista umów'!$F28,'[1]słownik_E+'!$A$1:$G$286,3,0)</f>
        <v>University of Stuttgart</v>
      </c>
      <c r="E29" s="36" t="s">
        <v>86</v>
      </c>
      <c r="F29" s="40" t="s">
        <v>21</v>
      </c>
      <c r="G29" s="37">
        <v>47026</v>
      </c>
      <c r="H29" s="36" t="s">
        <v>22</v>
      </c>
      <c r="I29" s="36" t="str">
        <f>VLOOKUP([1]!Tabela1[[#This Row],[wydział]],[1]słownik!$F$2:$G$12,2,0)</f>
        <v>dziedzina nauk inżynieryjno-technicznych / architektura i urbanistyka</v>
      </c>
      <c r="J29" s="36" t="s">
        <v>23</v>
      </c>
      <c r="K29" s="36" t="str">
        <f>VLOOKUP(J29,[1]słownik!$I$2:$J$31,2,0)</f>
        <v>Architecture and Town Planning</v>
      </c>
      <c r="L29" s="36" t="s">
        <v>24</v>
      </c>
      <c r="M29" s="38">
        <v>2</v>
      </c>
      <c r="N29" s="38">
        <v>12</v>
      </c>
      <c r="O29" s="38">
        <v>2</v>
      </c>
      <c r="P29" s="38">
        <v>12</v>
      </c>
      <c r="Q29" s="36" t="str">
        <f>VLOOKUP('[1]lista umów'!$F28,'[1]słownik_E+'!$A$1:$G$286,7,0)</f>
        <v>https://www.uni-stuttgart.de</v>
      </c>
      <c r="R29" s="36" t="str">
        <f>VLOOKUP('[1]lista umów'!$F28,'[1]słownik_E+'!$A$1:$G$286,6,0)</f>
        <v>incoming@ia.uni-stuttgart.de</v>
      </c>
      <c r="S29" s="36" t="s">
        <v>25</v>
      </c>
      <c r="T29" s="36"/>
    </row>
    <row r="30" spans="1:20" s="39" customFormat="1" x14ac:dyDescent="0.25">
      <c r="A30" s="69" t="s">
        <v>321</v>
      </c>
      <c r="B30" s="69" t="s">
        <v>79</v>
      </c>
      <c r="C30" s="69" t="s">
        <v>732</v>
      </c>
      <c r="D30" s="69" t="s">
        <v>733</v>
      </c>
      <c r="E30" s="70" t="s">
        <v>80</v>
      </c>
      <c r="F30" s="71" t="s">
        <v>21</v>
      </c>
      <c r="G30" s="72">
        <v>46660</v>
      </c>
      <c r="H30" s="69" t="s">
        <v>22</v>
      </c>
      <c r="I30" s="69"/>
      <c r="J30" s="69" t="s">
        <v>23</v>
      </c>
      <c r="K30" s="71"/>
      <c r="L30" s="69" t="s">
        <v>24</v>
      </c>
      <c r="M30" s="74">
        <v>4</v>
      </c>
      <c r="N30" s="74">
        <v>24</v>
      </c>
      <c r="O30" s="74">
        <v>4</v>
      </c>
      <c r="P30" s="74">
        <v>24</v>
      </c>
      <c r="Q30" s="75" t="str">
        <f>VLOOKUP('[1]lista umów'!$F626,'[1]słownik_E+'!$A$1:$G$286,7,0)</f>
        <v>https://www.kit.edu/</v>
      </c>
      <c r="R30" s="77" t="str">
        <f>VLOOKUP('[1]lista umów'!$F626,'[1]słownik_E+'!$A$1:$G$286,6,0)</f>
        <v xml:space="preserve">erasmus-in@intl.kit.edu </v>
      </c>
      <c r="S30" s="71" t="s">
        <v>25</v>
      </c>
      <c r="T30" s="69"/>
    </row>
    <row r="31" spans="1:20" s="39" customFormat="1" x14ac:dyDescent="0.25">
      <c r="A31" s="36" t="str">
        <f>VLOOKUP('[1]lista umów'!$F29,'[1]słownik_E+'!$A$1:$G$286,4,0)</f>
        <v>Portugalia</v>
      </c>
      <c r="B31" s="36" t="s">
        <v>87</v>
      </c>
      <c r="C31" s="36" t="str">
        <f>VLOOKUP('[1]lista umów'!$F29,'[1]słownik_E+'!$A$1:$G$286,2,0)</f>
        <v>ISCTE – Instituto Universitário de Lisboa</v>
      </c>
      <c r="D31" s="36" t="str">
        <f>VLOOKUP('[1]lista umów'!$F29,'[1]słownik_E+'!$A$1:$G$286,3,0)</f>
        <v>ISCTE - University Institute of Lisbon</v>
      </c>
      <c r="E31" s="36" t="s">
        <v>88</v>
      </c>
      <c r="F31" s="36" t="s">
        <v>21</v>
      </c>
      <c r="G31" s="37">
        <v>46660</v>
      </c>
      <c r="H31" s="36" t="s">
        <v>22</v>
      </c>
      <c r="I31" s="36" t="str">
        <f>VLOOKUP([1]!Tabela1[[#This Row],[wydział]],[1]słownik!$F$2:$G$12,2,0)</f>
        <v>dziedzina nauk inżynieryjno-technicznych / architektura i urbanistyka</v>
      </c>
      <c r="J31" s="36" t="s">
        <v>23</v>
      </c>
      <c r="K31" s="36" t="str">
        <f>VLOOKUP(J31,[1]słownik!$I$2:$J$31,2,0)</f>
        <v>Architecture and Town Planning</v>
      </c>
      <c r="L31" s="36" t="s">
        <v>24</v>
      </c>
      <c r="M31" s="38">
        <v>2</v>
      </c>
      <c r="N31" s="38">
        <v>10</v>
      </c>
      <c r="O31" s="38">
        <v>2</v>
      </c>
      <c r="P31" s="38">
        <v>10</v>
      </c>
      <c r="Q31" s="36" t="str">
        <f>VLOOKUP('[1]lista umów'!$F29,'[1]słownik_E+'!$A$1:$G$286,7,0)</f>
        <v>www.iscte-iul.pt</v>
      </c>
      <c r="R31" s="36" t="str">
        <f>VLOOKUP('[1]lista umów'!$F29,'[1]słownik_E+'!$A$1:$G$286,6,0)</f>
        <v>iro@iscte-iul.pt</v>
      </c>
      <c r="S31" s="36" t="s">
        <v>25</v>
      </c>
      <c r="T31" s="36"/>
    </row>
    <row r="32" spans="1:20" s="39" customFormat="1" x14ac:dyDescent="0.25">
      <c r="A32" s="40" t="str">
        <f>VLOOKUP('[1]lista umów'!$F30,'[1]słownik_E+'!$A$1:$G$286,4,0)</f>
        <v>Portugalia</v>
      </c>
      <c r="B32" s="40" t="s">
        <v>87</v>
      </c>
      <c r="C32" s="40" t="str">
        <f>VLOOKUP('[1]lista umów'!$F30,'[1]słownik_E+'!$A$1:$G$286,2,0)</f>
        <v>Universidade de Lisboa</v>
      </c>
      <c r="D32" s="40" t="str">
        <f>VLOOKUP('[1]lista umów'!$F30,'[1]słownik_E+'!$A$1:$G$286,3,0)</f>
        <v>University of Lisbon</v>
      </c>
      <c r="E32" s="40" t="s">
        <v>89</v>
      </c>
      <c r="F32" s="40" t="s">
        <v>21</v>
      </c>
      <c r="G32" s="41">
        <v>46660</v>
      </c>
      <c r="H32" s="40" t="s">
        <v>22</v>
      </c>
      <c r="I32" s="40" t="str">
        <f>VLOOKUP([1]!Tabela1[[#This Row],[wydział]],[1]słownik!$F$2:$G$12,2,0)</f>
        <v>dziedzina nauk inżynieryjno-technicznych / architektura i urbanistyka</v>
      </c>
      <c r="J32" s="40" t="s">
        <v>23</v>
      </c>
      <c r="K32" s="40" t="str">
        <f>VLOOKUP(J32,[1]słownik!$I$2:$J$31,2,0)</f>
        <v>Architecture and Town Planning</v>
      </c>
      <c r="L32" s="40" t="s">
        <v>90</v>
      </c>
      <c r="M32" s="42">
        <v>2</v>
      </c>
      <c r="N32" s="42">
        <v>10</v>
      </c>
      <c r="O32" s="42">
        <v>2</v>
      </c>
      <c r="P32" s="42">
        <v>10</v>
      </c>
      <c r="Q32" s="40" t="str">
        <f>VLOOKUP('[1]lista umów'!$F30,'[1]słownik_E+'!$A$1:$G$286,7,0)</f>
        <v>https://www.ulisboa.pt/</v>
      </c>
      <c r="R32" s="40" t="str">
        <f>VLOOKUP('[1]lista umów'!$F30,'[1]słownik_E+'!$A$1:$G$286,6,0)</f>
        <v>pub@di.fc.ul.pt; gmobilidades@fa.ulisboa.pt; pub@di.fc.ul.pt; gmobilidades@fa.ulisboa.pt</v>
      </c>
      <c r="S32" s="40" t="s">
        <v>25</v>
      </c>
      <c r="T32" s="40"/>
    </row>
    <row r="33" spans="1:20" s="39" customFormat="1" x14ac:dyDescent="0.25">
      <c r="A33" s="36" t="str">
        <f>VLOOKUP('[1]lista umów'!$F31,'[1]słownik_E+'!$A$1:$G$286,4,0)</f>
        <v>Słowacja</v>
      </c>
      <c r="B33" s="36" t="str">
        <f>VLOOKUP('[1]lista umów'!$F31,'[1]słownik_E+'!$A$1:$G$286,5,0)</f>
        <v>Banska Bystrica</v>
      </c>
      <c r="C33" s="36" t="str">
        <f>VLOOKUP('[1]lista umów'!$F31,'[1]słownik_E+'!$A$1:$G$286,2,0)</f>
        <v>Akadémia umení v Banskej Bystrici</v>
      </c>
      <c r="D33" s="36" t="s">
        <v>91</v>
      </c>
      <c r="E33" s="36" t="s">
        <v>92</v>
      </c>
      <c r="F33" s="36" t="s">
        <v>21</v>
      </c>
      <c r="G33" s="37">
        <v>47391</v>
      </c>
      <c r="H33" s="36" t="s">
        <v>22</v>
      </c>
      <c r="I33" s="36" t="str">
        <f>VLOOKUP([1]!Tabela1[[#This Row],[wydział]],[1]słownik!$F$2:$G$12,2,0)</f>
        <v>dziedzina nauk inżynieryjno-technicznych / architektura i urbanistyka</v>
      </c>
      <c r="J33" s="36" t="s">
        <v>93</v>
      </c>
      <c r="K33" s="36" t="s">
        <v>94</v>
      </c>
      <c r="L33" s="36" t="s">
        <v>90</v>
      </c>
      <c r="M33" s="38">
        <v>2</v>
      </c>
      <c r="N33" s="38">
        <v>10</v>
      </c>
      <c r="O33" s="38">
        <v>2</v>
      </c>
      <c r="P33" s="38">
        <v>10</v>
      </c>
      <c r="Q33" s="36" t="str">
        <f>VLOOKUP('[1]lista umów'!$F31,'[1]słownik_E+'!$A$1:$G$286,7,0)</f>
        <v>https://aku.sk/</v>
      </c>
      <c r="R33" s="36" t="str">
        <f>VLOOKUP('[1]lista umów'!$F31,'[1]słownik_E+'!$A$1:$G$286,6,0)</f>
        <v xml:space="preserve">&lt;Patrik.Sevcik@aku.sk&gt;marta.bakaljarova@aku.sk; meno.prezvisko@aku.sk; </v>
      </c>
      <c r="S33" s="36" t="s">
        <v>25</v>
      </c>
      <c r="T33" s="36"/>
    </row>
    <row r="34" spans="1:20" s="39" customFormat="1" x14ac:dyDescent="0.25">
      <c r="A34" s="36" t="str">
        <f>VLOOKUP('[1]lista umów'!$F32,'[1]słownik_E+'!$A$1:$G$286,4,0)</f>
        <v>Słowenia</v>
      </c>
      <c r="B34" s="36" t="s">
        <v>95</v>
      </c>
      <c r="C34" s="36" t="str">
        <f>VLOOKUP('[1]lista umów'!$F32,'[1]słownik_E+'!$A$1:$G$286,2,0)</f>
        <v>Univerza v Ljubljani</v>
      </c>
      <c r="D34" s="36" t="str">
        <f>VLOOKUP('[1]lista umów'!$F32,'[1]słownik_E+'!$A$1:$G$286,3,0)</f>
        <v>University of Ljubljana</v>
      </c>
      <c r="E34" s="36" t="s">
        <v>96</v>
      </c>
      <c r="F34" s="40" t="s">
        <v>21</v>
      </c>
      <c r="G34" s="37">
        <v>46660</v>
      </c>
      <c r="H34" s="36" t="s">
        <v>22</v>
      </c>
      <c r="I34" s="36" t="str">
        <f>VLOOKUP([1]!Tabela1[[#This Row],[wydział]],[1]słownik!$F$2:$G$12,2,0)</f>
        <v>dziedzina nauk inżynieryjno-technicznych / architektura i urbanistyka</v>
      </c>
      <c r="J34" s="36" t="s">
        <v>23</v>
      </c>
      <c r="K34" s="36" t="str">
        <f>VLOOKUP(J34,[1]słownik!$I$2:$J$31,2,0)</f>
        <v>Architecture and Town Planning</v>
      </c>
      <c r="L34" s="36" t="s">
        <v>90</v>
      </c>
      <c r="M34" s="38">
        <v>2</v>
      </c>
      <c r="N34" s="38">
        <v>20</v>
      </c>
      <c r="O34" s="38">
        <v>2</v>
      </c>
      <c r="P34" s="38">
        <v>20</v>
      </c>
      <c r="Q34" s="36" t="str">
        <f>VLOOKUP('[1]lista umów'!$F32,'[1]słownik_E+'!$A$1:$G$286,7,0)</f>
        <v>https://www.uni-lj.si/</v>
      </c>
      <c r="R34" s="36" t="str">
        <f>VLOOKUP('[1]lista umów'!$F32,'[1]słownik_E+'!$A$1:$G$286,6,0)</f>
        <v xml:space="preserve">student.office@uni-lj.si; intern.office@uni-lj.si;davorin.kramar@fs.uni-lj.si </v>
      </c>
      <c r="S34" s="36" t="s">
        <v>25</v>
      </c>
      <c r="T34" s="36"/>
    </row>
    <row r="35" spans="1:20" s="39" customFormat="1" x14ac:dyDescent="0.25">
      <c r="A35" s="36" t="str">
        <f>VLOOKUP('[1]lista umów'!$F33,'[1]słownik_E+'!$A$1:$G$286,4,0)</f>
        <v>Turcja</v>
      </c>
      <c r="B35" s="36" t="s">
        <v>97</v>
      </c>
      <c r="C35" s="36" t="str">
        <f>VLOOKUP('[1]lista umów'!$F33,'[1]słownik_E+'!$A$1:$G$286,2,0)</f>
        <v>İstanbul Teknik Üniversitesi</v>
      </c>
      <c r="D35" s="36" t="str">
        <f>VLOOKUP('[1]lista umów'!$F33,'[1]słownik_E+'!$A$1:$G$286,3,0)</f>
        <v>Istanbul Technical University</v>
      </c>
      <c r="E35" s="36" t="s">
        <v>98</v>
      </c>
      <c r="F35" s="36" t="s">
        <v>21</v>
      </c>
      <c r="G35" s="37">
        <v>47391</v>
      </c>
      <c r="H35" s="36" t="s">
        <v>22</v>
      </c>
      <c r="I35" s="36" t="str">
        <f>VLOOKUP([1]!Tabela1[[#This Row],[wydział]],[1]słownik!$F$2:$G$12,2,0)</f>
        <v>dziedzina nauk inżynieryjno-technicznych / architektura i urbanistyka</v>
      </c>
      <c r="J35" s="36" t="s">
        <v>23</v>
      </c>
      <c r="K35" s="36" t="str">
        <f>VLOOKUP(J35,[1]słownik!$I$2:$J$31,2,0)</f>
        <v>Architecture and Town Planning</v>
      </c>
      <c r="L35" s="36" t="s">
        <v>24</v>
      </c>
      <c r="M35" s="38">
        <v>2</v>
      </c>
      <c r="N35" s="38">
        <v>20</v>
      </c>
      <c r="O35" s="38">
        <v>2</v>
      </c>
      <c r="P35" s="38">
        <v>20</v>
      </c>
      <c r="Q35" s="36" t="str">
        <f>VLOOKUP('[1]lista umów'!$F33,'[1]słownik_E+'!$A$1:$G$286,7,0)</f>
        <v>https://www.itu.edu.tr/</v>
      </c>
      <c r="R35" s="36" t="str">
        <f>VLOOKUP('[1]lista umów'!$F33,'[1]słownik_E+'!$A$1:$G$286,6,0)</f>
        <v xml:space="preserve">erasmus@itu.edu.tr </v>
      </c>
      <c r="S35" s="36" t="s">
        <v>25</v>
      </c>
      <c r="T35" s="36"/>
    </row>
    <row r="36" spans="1:20" s="39" customFormat="1" x14ac:dyDescent="0.25">
      <c r="A36" s="36" t="str">
        <f>VLOOKUP('[1]lista umów'!$F34,'[1]słownik_E+'!$A$1:$G$286,4,0)</f>
        <v>Turcja</v>
      </c>
      <c r="B36" s="36" t="s">
        <v>97</v>
      </c>
      <c r="C36" s="36" t="str">
        <f>VLOOKUP('[1]lista umów'!$F34,'[1]słownik_E+'!$A$1:$G$286,2,0)</f>
        <v>Beykent Üniversitesi</v>
      </c>
      <c r="D36" s="36" t="str">
        <f>VLOOKUP('[1]lista umów'!$F34,'[1]słownik_E+'!$A$1:$G$286,3,0)</f>
        <v>Beykent University</v>
      </c>
      <c r="E36" s="36" t="s">
        <v>99</v>
      </c>
      <c r="F36" s="40" t="s">
        <v>21</v>
      </c>
      <c r="G36" s="37">
        <v>46660</v>
      </c>
      <c r="H36" s="36" t="s">
        <v>22</v>
      </c>
      <c r="I36" s="36" t="str">
        <f>VLOOKUP([1]!Tabela1[[#This Row],[wydział]],[1]słownik!$F$2:$G$12,2,0)</f>
        <v>dziedzina nauk inżynieryjno-technicznych / architektura i urbanistyka</v>
      </c>
      <c r="J36" s="36" t="s">
        <v>100</v>
      </c>
      <c r="K36" s="36" t="s">
        <v>101</v>
      </c>
      <c r="L36" s="36" t="s">
        <v>24</v>
      </c>
      <c r="M36" s="38">
        <v>4</v>
      </c>
      <c r="N36" s="38">
        <v>40</v>
      </c>
      <c r="O36" s="38">
        <v>4</v>
      </c>
      <c r="P36" s="38">
        <v>40</v>
      </c>
      <c r="Q36" s="36" t="str">
        <f>VLOOKUP('[1]lista umów'!$F34,'[1]słownik_E+'!$A$1:$G$286,7,0)</f>
        <v>https://www.beykent.edu.tr/</v>
      </c>
      <c r="R36" s="36" t="str">
        <f>VLOOKUP('[1]lista umów'!$F34,'[1]słownik_E+'!$A$1:$G$286,6,0)</f>
        <v xml:space="preserve">international@beykent.edu.tr </v>
      </c>
      <c r="S36" s="36" t="s">
        <v>25</v>
      </c>
      <c r="T36" s="36"/>
    </row>
    <row r="37" spans="1:20" s="39" customFormat="1" x14ac:dyDescent="0.25">
      <c r="A37" s="36" t="str">
        <f>VLOOKUP('[1]lista umów'!$F35,'[1]słownik_E+'!$A$1:$G$286,4,0)</f>
        <v>Turcja</v>
      </c>
      <c r="B37" s="36" t="s">
        <v>97</v>
      </c>
      <c r="C37" s="36" t="str">
        <f>VLOOKUP('[1]lista umów'!$F35,'[1]słownik_E+'!$A$1:$G$286,2,0)</f>
        <v>Beykent Üniversitesi</v>
      </c>
      <c r="D37" s="36" t="str">
        <f>VLOOKUP('[1]lista umów'!$F35,'[1]słownik_E+'!$A$1:$G$286,3,0)</f>
        <v>Beykent University</v>
      </c>
      <c r="E37" s="36" t="s">
        <v>99</v>
      </c>
      <c r="F37" s="36" t="s">
        <v>21</v>
      </c>
      <c r="G37" s="37">
        <v>46660</v>
      </c>
      <c r="H37" s="36" t="s">
        <v>22</v>
      </c>
      <c r="I37" s="36" t="str">
        <f>VLOOKUP([1]!Tabela1[[#This Row],[wydział]],[1]słownik!$F$2:$G$12,2,0)</f>
        <v>dziedzina nauk inżynieryjno-technicznych / architektura i urbanistyka</v>
      </c>
      <c r="J37" s="36" t="s">
        <v>51</v>
      </c>
      <c r="K37" s="36" t="str">
        <f>VLOOKUP(J37,[1]słownik!$I$2:$J$31,2,0)</f>
        <v>Architecture and Construction</v>
      </c>
      <c r="L37" s="36" t="s">
        <v>32</v>
      </c>
      <c r="M37" s="38">
        <v>4</v>
      </c>
      <c r="N37" s="38">
        <v>40</v>
      </c>
      <c r="O37" s="38">
        <v>4</v>
      </c>
      <c r="P37" s="38">
        <v>40</v>
      </c>
      <c r="Q37" s="36" t="str">
        <f>VLOOKUP('[1]lista umów'!$F35,'[1]słownik_E+'!$A$1:$G$286,7,0)</f>
        <v>https://www.beykent.edu.tr/</v>
      </c>
      <c r="R37" s="36" t="str">
        <f>VLOOKUP('[1]lista umów'!$F35,'[1]słownik_E+'!$A$1:$G$286,6,0)</f>
        <v xml:space="preserve">international@beykent.edu.tr </v>
      </c>
      <c r="S37" s="36" t="s">
        <v>25</v>
      </c>
      <c r="T37" s="36"/>
    </row>
    <row r="38" spans="1:20" s="39" customFormat="1" x14ac:dyDescent="0.25">
      <c r="A38" s="40" t="str">
        <f>VLOOKUP('[1]lista umów'!$F36,'[1]słownik_E+'!$A$1:$G$286,4,0)</f>
        <v>Węgry</v>
      </c>
      <c r="B38" s="40" t="s">
        <v>102</v>
      </c>
      <c r="C38" s="40" t="str">
        <f>VLOOKUP('[1]lista umów'!$F36,'[1]słownik_E+'!$A$1:$G$286,2,0)</f>
        <v>Budapesti Muszaki es Gazdasagtudomanyi Egyetem</v>
      </c>
      <c r="D38" s="40" t="str">
        <f>VLOOKUP('[1]lista umów'!$F36,'[1]słownik_E+'!$A$1:$G$286,3,0)</f>
        <v>Budapest University of Technology and Ecomonics</v>
      </c>
      <c r="E38" s="40" t="s">
        <v>103</v>
      </c>
      <c r="F38" s="40" t="s">
        <v>21</v>
      </c>
      <c r="G38" s="41">
        <v>46660</v>
      </c>
      <c r="H38" s="40" t="s">
        <v>22</v>
      </c>
      <c r="I38" s="40" t="str">
        <f>VLOOKUP([1]!Tabela1[[#This Row],[wydział]],[1]słownik!$F$2:$G$12,2,0)</f>
        <v>dziedzina nauk inżynieryjno-technicznych / architektura i urbanistyka</v>
      </c>
      <c r="J38" s="40" t="s">
        <v>23</v>
      </c>
      <c r="K38" s="40" t="str">
        <f>VLOOKUP(J38,[1]słownik!$I$2:$J$31,2,0)</f>
        <v>Architecture and Town Planning</v>
      </c>
      <c r="L38" s="40" t="s">
        <v>24</v>
      </c>
      <c r="M38" s="42">
        <v>2</v>
      </c>
      <c r="N38" s="42">
        <v>10</v>
      </c>
      <c r="O38" s="42">
        <v>2</v>
      </c>
      <c r="P38" s="42">
        <v>10</v>
      </c>
      <c r="Q38" s="40" t="str">
        <f>VLOOKUP('[1]lista umów'!$F36,'[1]słownik_E+'!$A$1:$G$286,7,0)</f>
        <v>www.bme.hu</v>
      </c>
      <c r="R38" s="40" t="str">
        <f>VLOOKUP('[1]lista umów'!$F36,'[1]słownik_E+'!$A$1:$G$286,6,0)</f>
        <v xml:space="preserve">erasmus@kth.bme.hu </v>
      </c>
      <c r="S38" s="40" t="s">
        <v>25</v>
      </c>
      <c r="T38" s="40"/>
    </row>
    <row r="39" spans="1:20" s="39" customFormat="1" x14ac:dyDescent="0.25">
      <c r="A39" s="36" t="str">
        <f>VLOOKUP('[1]lista umów'!$F37,'[1]słownik_E+'!$A$1:$G$286,4,0)</f>
        <v>Włochy</v>
      </c>
      <c r="B39" s="36" t="s">
        <v>104</v>
      </c>
      <c r="C39" s="36" t="str">
        <f>VLOOKUP('[1]lista umów'!$F37,'[1]słownik_E+'!$A$1:$G$286,2,0)</f>
        <v>Politecnico di Bari</v>
      </c>
      <c r="D39" s="36" t="str">
        <f>VLOOKUP('[1]lista umów'!$F37,'[1]słownik_E+'!$A$1:$G$286,3,0)</f>
        <v>Polytechnic University of Bari</v>
      </c>
      <c r="E39" s="36" t="s">
        <v>105</v>
      </c>
      <c r="F39" s="36" t="s">
        <v>21</v>
      </c>
      <c r="G39" s="37">
        <v>46660</v>
      </c>
      <c r="H39" s="36" t="s">
        <v>22</v>
      </c>
      <c r="I39" s="36" t="str">
        <f>VLOOKUP([1]!Tabela1[[#This Row],[wydział]],[1]słownik!$F$2:$G$12,2,0)</f>
        <v>dziedzina nauk inżynieryjno-technicznych / architektura i urbanistyka</v>
      </c>
      <c r="J39" s="36" t="s">
        <v>23</v>
      </c>
      <c r="K39" s="36" t="str">
        <f>VLOOKUP(J39,[1]słownik!$I$2:$J$31,2,0)</f>
        <v>Architecture and Town Planning</v>
      </c>
      <c r="L39" s="36" t="s">
        <v>24</v>
      </c>
      <c r="M39" s="38">
        <v>2</v>
      </c>
      <c r="N39" s="38">
        <v>20</v>
      </c>
      <c r="O39" s="38">
        <v>2</v>
      </c>
      <c r="P39" s="38">
        <v>20</v>
      </c>
      <c r="Q39" s="36" t="str">
        <f>VLOOKUP('[1]lista umów'!$F37,'[1]słownik_E+'!$A$1:$G$286,7,0)</f>
        <v>http://www.poliba.it/</v>
      </c>
      <c r="R39" s="36" t="str">
        <f>VLOOKUP('[1]lista umów'!$F37,'[1]słownik_E+'!$A$1:$G$286,6,0)</f>
        <v>international@poliba.it; valentina.cassano@poliba.it</v>
      </c>
      <c r="S39" s="36" t="s">
        <v>25</v>
      </c>
      <c r="T39" s="36"/>
    </row>
    <row r="40" spans="1:20" s="39" customFormat="1" x14ac:dyDescent="0.25">
      <c r="A40" s="36" t="str">
        <f>VLOOKUP('[1]lista umów'!$F38,'[1]słownik_E+'!$A$1:$G$286,4,0)</f>
        <v>Włochy</v>
      </c>
      <c r="B40" s="36" t="s">
        <v>106</v>
      </c>
      <c r="C40" s="36" t="str">
        <f>VLOOKUP('[1]lista umów'!$F38,'[1]słownik_E+'!$A$1:$G$286,2,0)</f>
        <v>Università degli Studi di Cagliari</v>
      </c>
      <c r="D40" s="36" t="str">
        <f>VLOOKUP('[1]lista umów'!$F38,'[1]słownik_E+'!$A$1:$G$286,3,0)</f>
        <v>University of Cagliari</v>
      </c>
      <c r="E40" s="36" t="s">
        <v>107</v>
      </c>
      <c r="F40" s="40" t="s">
        <v>21</v>
      </c>
      <c r="G40" s="37">
        <v>47391</v>
      </c>
      <c r="H40" s="36" t="s">
        <v>22</v>
      </c>
      <c r="I40" s="36" t="str">
        <f>VLOOKUP([1]!Tabela1[[#This Row],[wydział]],[1]słownik!$F$2:$G$12,2,0)</f>
        <v>dziedzina nauk inżynieryjno-technicznych / architektura i urbanistyka</v>
      </c>
      <c r="J40" s="36" t="s">
        <v>51</v>
      </c>
      <c r="K40" s="36" t="str">
        <f>VLOOKUP(J40,[1]słownik!$I$2:$J$31,2,0)</f>
        <v>Architecture and Construction</v>
      </c>
      <c r="L40" s="36" t="s">
        <v>24</v>
      </c>
      <c r="M40" s="38">
        <v>2</v>
      </c>
      <c r="N40" s="38">
        <v>20</v>
      </c>
      <c r="O40" s="38">
        <v>2</v>
      </c>
      <c r="P40" s="38">
        <v>20</v>
      </c>
      <c r="Q40" s="36" t="str">
        <f>VLOOKUP('[1]lista umów'!$F38,'[1]słownik_E+'!$A$1:$G$286,7,0)</f>
        <v>http://www.unica.it/</v>
      </c>
      <c r="R40" s="36" t="str">
        <f>VLOOKUP('[1]lista umów'!$F38,'[1]słownik_E+'!$A$1:$G$286,6,0)</f>
        <v xml:space="preserve">erasmus@unica.it </v>
      </c>
      <c r="S40" s="36" t="s">
        <v>25</v>
      </c>
      <c r="T40" s="36"/>
    </row>
    <row r="41" spans="1:20" s="39" customFormat="1" x14ac:dyDescent="0.25">
      <c r="A41" s="36" t="str">
        <f>VLOOKUP('[1]lista umów'!$F39,'[1]słownik_E+'!$A$1:$G$286,4,0)</f>
        <v>Włochy</v>
      </c>
      <c r="B41" s="36" t="s">
        <v>108</v>
      </c>
      <c r="C41" s="36" t="str">
        <f>VLOOKUP('[1]lista umów'!$F39,'[1]słownik_E+'!$A$1:$G$286,2,0)</f>
        <v>Universita degli Studi di Camerino</v>
      </c>
      <c r="D41" s="36" t="str">
        <f>VLOOKUP('[1]lista umów'!$F39,'[1]słownik_E+'!$A$1:$G$286,3,0)</f>
        <v>University of Camerino</v>
      </c>
      <c r="E41" s="36" t="s">
        <v>109</v>
      </c>
      <c r="F41" s="36" t="s">
        <v>21</v>
      </c>
      <c r="G41" s="37">
        <v>46660</v>
      </c>
      <c r="H41" s="36" t="s">
        <v>22</v>
      </c>
      <c r="I41" s="36" t="str">
        <f>VLOOKUP([1]!Tabela1[[#This Row],[wydział]],[1]słownik!$F$2:$G$12,2,0)</f>
        <v>dziedzina nauk inżynieryjno-technicznych / architektura i urbanistyka</v>
      </c>
      <c r="J41" s="36" t="s">
        <v>23</v>
      </c>
      <c r="K41" s="36" t="str">
        <f>VLOOKUP(J41,[1]słownik!$I$2:$J$31,2,0)</f>
        <v>Architecture and Town Planning</v>
      </c>
      <c r="L41" s="36" t="s">
        <v>90</v>
      </c>
      <c r="M41" s="38">
        <v>2</v>
      </c>
      <c r="N41" s="38">
        <v>10</v>
      </c>
      <c r="O41" s="38">
        <v>2</v>
      </c>
      <c r="P41" s="38">
        <v>10</v>
      </c>
      <c r="Q41" s="36" t="str">
        <f>VLOOKUP('[1]lista umów'!$F39,'[1]słownik_E+'!$A$1:$G$286,7,0)</f>
        <v>https://www.unicam.it/</v>
      </c>
      <c r="R41" s="36" t="str">
        <f>VLOOKUP('[1]lista umów'!$F39,'[1]słownik_E+'!$A$1:$G$286,6,0)</f>
        <v>anna.pupilli@unicam.it</v>
      </c>
      <c r="S41" s="36" t="s">
        <v>25</v>
      </c>
      <c r="T41" s="36"/>
    </row>
    <row r="42" spans="1:20" s="39" customFormat="1" x14ac:dyDescent="0.25">
      <c r="A42" s="40" t="str">
        <f>VLOOKUP('[1]lista umów'!$F40,'[1]słownik_E+'!$A$1:$G$286,4,0)</f>
        <v>Włochy</v>
      </c>
      <c r="B42" s="40" t="s">
        <v>110</v>
      </c>
      <c r="C42" s="40" t="str">
        <f>VLOOKUP('[1]lista umów'!$F40,'[1]słownik_E+'!$A$1:$G$286,2,0)</f>
        <v>Universita degli Studi di Cassino</v>
      </c>
      <c r="D42" s="40" t="str">
        <f>VLOOKUP('[1]lista umów'!$F40,'[1]słownik_E+'!$A$1:$G$286,3,0)</f>
        <v>University of Cassino and Southern Lazio</v>
      </c>
      <c r="E42" s="40" t="s">
        <v>111</v>
      </c>
      <c r="F42" s="40" t="s">
        <v>21</v>
      </c>
      <c r="G42" s="41">
        <v>47391</v>
      </c>
      <c r="H42" s="40" t="s">
        <v>22</v>
      </c>
      <c r="I42" s="40" t="str">
        <f>VLOOKUP([1]!Tabela1[[#This Row],[wydział]],[1]słownik!$F$2:$G$12,2,0)</f>
        <v>dziedzina nauk inżynieryjno-technicznych / architektura i urbanistyka</v>
      </c>
      <c r="J42" s="40" t="s">
        <v>23</v>
      </c>
      <c r="K42" s="40" t="str">
        <f>VLOOKUP(J42,[1]słownik!$I$2:$J$31,2,0)</f>
        <v>Architecture and Town Planning</v>
      </c>
      <c r="L42" s="40" t="s">
        <v>24</v>
      </c>
      <c r="M42" s="42">
        <v>2</v>
      </c>
      <c r="N42" s="42">
        <v>10</v>
      </c>
      <c r="O42" s="42">
        <v>2</v>
      </c>
      <c r="P42" s="42">
        <v>10</v>
      </c>
      <c r="Q42" s="40" t="str">
        <f>VLOOKUP('[1]lista umów'!$F40,'[1]słownik_E+'!$A$1:$G$286,7,0)</f>
        <v>http://www.unicas.it</v>
      </c>
      <c r="R42" s="40" t="str">
        <f>VLOOKUP('[1]lista umów'!$F40,'[1]słownik_E+'!$A$1:$G$286,6,0)</f>
        <v xml:space="preserve">s.nistico@unicas.it; l.morone@unicas.it; </v>
      </c>
      <c r="S42" s="40" t="s">
        <v>25</v>
      </c>
      <c r="T42" s="40"/>
    </row>
    <row r="43" spans="1:20" s="76" customFormat="1" x14ac:dyDescent="0.25">
      <c r="A43" s="36" t="str">
        <f>VLOOKUP('[1]lista umów'!$F41,'[1]słownik_E+'!$A$1:$G$286,4,0)</f>
        <v>Włochy</v>
      </c>
      <c r="B43" s="36" t="s">
        <v>112</v>
      </c>
      <c r="C43" s="36" t="str">
        <f>VLOOKUP('[1]lista umów'!$F41,'[1]słownik_E+'!$A$1:$G$286,2,0)</f>
        <v>Università degli Studi di Firenze</v>
      </c>
      <c r="D43" s="36" t="str">
        <f>VLOOKUP('[1]lista umów'!$F41,'[1]słownik_E+'!$A$1:$G$286,3,0)</f>
        <v>University of Florence</v>
      </c>
      <c r="E43" s="36" t="s">
        <v>113</v>
      </c>
      <c r="F43" s="36" t="s">
        <v>21</v>
      </c>
      <c r="G43" s="37">
        <v>47391</v>
      </c>
      <c r="H43" s="36" t="s">
        <v>22</v>
      </c>
      <c r="I43" s="36" t="str">
        <f>VLOOKUP([1]!Tabela1[[#This Row],[wydział]],[1]słownik!$F$2:$G$12,2,0)</f>
        <v>dziedzina nauk inżynieryjno-technicznych / architektura i urbanistyka</v>
      </c>
      <c r="J43" s="36" t="s">
        <v>23</v>
      </c>
      <c r="K43" s="36" t="str">
        <f>VLOOKUP(J43,[1]słownik!$I$2:$J$31,2,0)</f>
        <v>Architecture and Town Planning</v>
      </c>
      <c r="L43" s="36" t="s">
        <v>32</v>
      </c>
      <c r="M43" s="38">
        <v>2</v>
      </c>
      <c r="N43" s="38">
        <v>24</v>
      </c>
      <c r="O43" s="38">
        <v>2</v>
      </c>
      <c r="P43" s="38">
        <v>24</v>
      </c>
      <c r="Q43" s="36" t="str">
        <f>VLOOKUP('[1]lista umów'!$F41,'[1]słownik_E+'!$A$1:$G$286,7,0)</f>
        <v xml:space="preserve">http://www.unifi.it/ </v>
      </c>
      <c r="R43" s="36" t="str">
        <f>VLOOKUP('[1]lista umów'!$F41,'[1]słownik_E+'!$A$1:$G$286,6,0)</f>
        <v xml:space="preserve">incoming@architettura.unifi.it; socrates-novoli@adm.unifi.it </v>
      </c>
      <c r="S43" s="36" t="s">
        <v>25</v>
      </c>
      <c r="T43" s="36"/>
    </row>
    <row r="44" spans="1:20" s="76" customFormat="1" x14ac:dyDescent="0.25">
      <c r="A44" s="36" t="str">
        <f>VLOOKUP('[1]lista umów'!$F42,'[1]słownik_E+'!$A$1:$G$286,4,0)</f>
        <v>Włochy</v>
      </c>
      <c r="B44" s="36" t="s">
        <v>114</v>
      </c>
      <c r="C44" s="36" t="str">
        <f>VLOOKUP('[1]lista umów'!$F42,'[1]słownik_E+'!$A$1:$G$286,2,0)</f>
        <v>Politecnico di Milano</v>
      </c>
      <c r="D44" s="36" t="str">
        <f>VLOOKUP('[1]lista umów'!$F42,'[1]słownik_E+'!$A$1:$G$286,3,0)</f>
        <v>Polytechnic University of Milan</v>
      </c>
      <c r="E44" s="36" t="s">
        <v>115</v>
      </c>
      <c r="F44" s="40" t="s">
        <v>21</v>
      </c>
      <c r="G44" s="37">
        <v>46660</v>
      </c>
      <c r="H44" s="36" t="s">
        <v>22</v>
      </c>
      <c r="I44" s="36" t="str">
        <f>VLOOKUP([1]!Tabela1[[#This Row],[wydział]],[1]słownik!$F$2:$G$12,2,0)</f>
        <v>dziedzina nauk inżynieryjno-technicznych / architektura i urbanistyka</v>
      </c>
      <c r="J44" s="36" t="s">
        <v>51</v>
      </c>
      <c r="K44" s="36" t="str">
        <f>VLOOKUP(J44,[1]słownik!$I$2:$J$31,2,0)</f>
        <v>Architecture and Construction</v>
      </c>
      <c r="L44" s="36" t="s">
        <v>24</v>
      </c>
      <c r="M44" s="38">
        <v>2</v>
      </c>
      <c r="N44" s="38">
        <v>20</v>
      </c>
      <c r="O44" s="38">
        <v>2</v>
      </c>
      <c r="P44" s="38">
        <v>10</v>
      </c>
      <c r="Q44" s="36" t="str">
        <f>VLOOKUP('[1]lista umów'!$F42,'[1]słownik_E+'!$A$1:$G$286,7,0)</f>
        <v>http://www.polimi.it/</v>
      </c>
      <c r="R44" s="36" t="str">
        <f>VLOOKUP('[1]lista umów'!$F42,'[1]słownik_E+'!$A$1:$G$286,6,0)</f>
        <v xml:space="preserve">erasmus@polimi.it </v>
      </c>
      <c r="S44" s="36" t="s">
        <v>25</v>
      </c>
      <c r="T44" s="36"/>
    </row>
    <row r="45" spans="1:20" s="76" customFormat="1" x14ac:dyDescent="0.25">
      <c r="A45" s="36" t="str">
        <f>VLOOKUP('[1]lista umów'!$F44,'[1]słownik_E+'!$A$1:$G$286,4,0)</f>
        <v>Włochy</v>
      </c>
      <c r="B45" s="36" t="s">
        <v>116</v>
      </c>
      <c r="C45" s="36" t="str">
        <f>VLOOKUP('[1]lista umów'!$F44,'[1]słownik_E+'!$A$1:$G$286,2,0)</f>
        <v>Universita degli Studi di Roma La Sapienza</v>
      </c>
      <c r="D45" s="36" t="str">
        <f>VLOOKUP('[1]lista umów'!$F44,'[1]słownik_E+'!$A$1:$G$286,3,0)</f>
        <v>Sapienza University of Rome</v>
      </c>
      <c r="E45" s="36" t="s">
        <v>118</v>
      </c>
      <c r="F45" s="40" t="s">
        <v>21</v>
      </c>
      <c r="G45" s="37">
        <v>47026</v>
      </c>
      <c r="H45" s="36" t="s">
        <v>22</v>
      </c>
      <c r="I45" s="36" t="str">
        <f>VLOOKUP([1]!Tabela1[[#This Row],[wydział]],[1]słownik!$F$2:$G$12,2,0)</f>
        <v>dziedzina nauk inżynieryjno-technicznych / automatyka, elektronika, elektrotechnika i technologie kosmiczne</v>
      </c>
      <c r="J45" s="36" t="s">
        <v>51</v>
      </c>
      <c r="K45" s="36" t="str">
        <f>VLOOKUP(J45,[1]słownik!$I$2:$J$31,2,0)</f>
        <v>Architecture and Construction</v>
      </c>
      <c r="L45" s="36" t="s">
        <v>24</v>
      </c>
      <c r="M45" s="38">
        <v>3</v>
      </c>
      <c r="N45" s="38">
        <v>30</v>
      </c>
      <c r="O45" s="38">
        <v>3</v>
      </c>
      <c r="P45" s="38">
        <v>30</v>
      </c>
      <c r="Q45" s="36" t="str">
        <f>VLOOKUP('[1]lista umów'!$F44,'[1]słownik_E+'!$A$1:$G$286,7,0)</f>
        <v>http://www.uniroma1.it/</v>
      </c>
      <c r="R45" s="36" t="str">
        <f>VLOOKUP('[1]lista umów'!$F44,'[1]słownik_E+'!$A$1:$G$286,6,0)</f>
        <v>daniela.deleo@uniroma1.it; ingerasmus@uniroma1.it</v>
      </c>
      <c r="S45" s="36" t="s">
        <v>25</v>
      </c>
      <c r="T45" s="36"/>
    </row>
    <row r="46" spans="1:20" s="76" customFormat="1" x14ac:dyDescent="0.25">
      <c r="A46" s="71" t="str">
        <f>VLOOKUP('[1]lista umów'!$F654,'[1]słownik_E+'!$A$1:$G$286,4,0)</f>
        <v>Włochy</v>
      </c>
      <c r="B46" s="71" t="s">
        <v>116</v>
      </c>
      <c r="C46" s="71" t="str">
        <f>VLOOKUP('[1]lista umów'!$F654,'[1]słownik_E+'!$A$1:$G$286,2,0)</f>
        <v>Accademia di Belle Arti De Roma</v>
      </c>
      <c r="D46" s="71" t="str">
        <f>VLOOKUP('[1]lista umów'!$F654,'[1]słownik_E+'!$A$1:$G$286,3,0)</f>
        <v>Academy of Fine Arts of Rome</v>
      </c>
      <c r="E46" s="79" t="s">
        <v>117</v>
      </c>
      <c r="F46" s="71" t="s">
        <v>21</v>
      </c>
      <c r="G46" s="80">
        <v>47391</v>
      </c>
      <c r="H46" s="71" t="s">
        <v>22</v>
      </c>
      <c r="I46" s="71" t="s">
        <v>713</v>
      </c>
      <c r="J46" s="71" t="s">
        <v>23</v>
      </c>
      <c r="K46" s="71" t="str">
        <f>VLOOKUP(J46,[1]słownik!$I$2:$J$31,2,0)</f>
        <v>Architecture and Town Planning</v>
      </c>
      <c r="L46" s="71" t="s">
        <v>24</v>
      </c>
      <c r="M46" s="79">
        <v>2</v>
      </c>
      <c r="N46" s="79">
        <v>24</v>
      </c>
      <c r="O46" s="79">
        <v>2</v>
      </c>
      <c r="P46" s="79">
        <v>24</v>
      </c>
      <c r="Q46" s="71" t="str">
        <f>VLOOKUP('[1]lista umów'!$F654,'[1]słownik_E+'!$A$1:$G$286,7,0)</f>
        <v>https://abaroma.it/</v>
      </c>
      <c r="R46" s="71" t="str">
        <f>VLOOKUP('[1]lista umów'!$F654,'[1]słownik_E+'!$A$1:$G$286,6,0)</f>
        <v>beatrice.peria@libero.it ; erasmus@abaroma.it</v>
      </c>
      <c r="S46" s="71" t="s">
        <v>25</v>
      </c>
      <c r="T46" s="71"/>
    </row>
    <row r="47" spans="1:20" s="76" customFormat="1" x14ac:dyDescent="0.25">
      <c r="A47" s="73" t="str">
        <f>VLOOKUP('[1]lista umów'!$F657,'[1]słownik_E+'!$A$1:$G$286,4,0)</f>
        <v>Włochy</v>
      </c>
      <c r="B47" s="73" t="str">
        <f>VLOOKUP('[1]lista umów'!$F657,'[1]słownik_E+'!$A$1:$G$286,5,0)</f>
        <v>Padova</v>
      </c>
      <c r="C47" s="73" t="str">
        <f>VLOOKUP('[1]lista umów'!$F657,'[1]słownik_E+'!$A$1:$G$286,2,0)</f>
        <v>Università degli Studi di Padova</v>
      </c>
      <c r="D47" s="73" t="str">
        <f>VLOOKUP('[1]lista umów'!$F657,'[1]słownik_E+'!$A$1:$G$286,3,0)</f>
        <v>University of Padua</v>
      </c>
      <c r="E47" s="81" t="s">
        <v>470</v>
      </c>
      <c r="F47" s="73" t="s">
        <v>21</v>
      </c>
      <c r="G47" s="82">
        <v>47026</v>
      </c>
      <c r="H47" s="73" t="s">
        <v>22</v>
      </c>
      <c r="I47" s="73" t="str">
        <f>VLOOKUP([1]!Tabela1[[#This Row],[wydział]],[1]słownik!$F$2:$G$12,2,0)</f>
        <v>dziedzina nauk inżynieryjno-technicznych / automatyka, elektronika, elektrotechnika i technologie kosmiczne</v>
      </c>
      <c r="J47" s="73" t="s">
        <v>23</v>
      </c>
      <c r="K47" s="73" t="str">
        <f>VLOOKUP(J47,[1]słownik!$I$2:$J$31,2,0)</f>
        <v>Architecture and Town Planning</v>
      </c>
      <c r="L47" s="73" t="s">
        <v>90</v>
      </c>
      <c r="M47" s="81">
        <v>5</v>
      </c>
      <c r="N47" s="81">
        <v>25</v>
      </c>
      <c r="O47" s="81">
        <v>5</v>
      </c>
      <c r="P47" s="81">
        <v>25</v>
      </c>
      <c r="Q47" s="73" t="str">
        <f>VLOOKUP('[1]lista umów'!$F657,'[1]słownik_E+'!$A$1:$G$350,7,0)</f>
        <v>www.unipd.it</v>
      </c>
      <c r="R47" s="73" t="str">
        <f>VLOOKUP('[1]lista umów'!$F657,'[1]słownik_E+'!$A$1:$G$350,6,0)</f>
        <v xml:space="preserve">erasmus@unipd.it </v>
      </c>
      <c r="S47" s="71" t="s">
        <v>25</v>
      </c>
      <c r="T47" s="73"/>
    </row>
    <row r="48" spans="1:20" s="35" customFormat="1" x14ac:dyDescent="0.25">
      <c r="A48" s="4" t="str">
        <f>VLOOKUP('[1]lista umów'!$F45,'[1]słownik_E+'!$A$1:$G$286,4,0)</f>
        <v>Belgia</v>
      </c>
      <c r="B48" s="4" t="str">
        <f>VLOOKUP('[1]lista umów'!$F45,'[1]słownik_E+'!$A$1:$G$286,5,0)</f>
        <v>Antwerpia</v>
      </c>
      <c r="C48" s="4" t="str">
        <f>VLOOKUP('[1]lista umów'!$F45,'[1]słownik_E+'!$A$1:$G$286,2,0)</f>
        <v>Universiteit Antwerpen</v>
      </c>
      <c r="D48" s="4" t="str">
        <f>VLOOKUP('[1]lista umów'!$F45,'[1]słownik_E+'!$A$1:$G$286,3,0)</f>
        <v>University of Antwerp</v>
      </c>
      <c r="E48" s="4" t="s">
        <v>119</v>
      </c>
      <c r="F48" s="4" t="s">
        <v>21</v>
      </c>
      <c r="G48" s="5">
        <v>47026</v>
      </c>
      <c r="H48" s="4" t="s">
        <v>120</v>
      </c>
      <c r="I48" s="4" t="str">
        <f>VLOOKUP([1]!Tabela1[[#This Row],[wydział]],[1]słownik!$F$2:$G$12,2,0)</f>
        <v>dziedzina nauk inżynieryjno-technicznych / automatyka, elektronika, elektrotechnika i technologie kosmiczne</v>
      </c>
      <c r="J48" s="4" t="s">
        <v>121</v>
      </c>
      <c r="K48" s="4" t="str">
        <f>VLOOKUP(J48,[1]słownik!$I$2:$J$31,2,0)</f>
        <v>Electronics and Automation</v>
      </c>
      <c r="L48" s="4" t="s">
        <v>32</v>
      </c>
      <c r="M48" s="6">
        <v>1</v>
      </c>
      <c r="N48" s="6">
        <v>5</v>
      </c>
      <c r="O48" s="6" t="s">
        <v>122</v>
      </c>
      <c r="P48" s="6" t="s">
        <v>122</v>
      </c>
      <c r="Q48" s="4" t="str">
        <f>VLOOKUP('[1]lista umów'!$F45,'[1]słownik_E+'!$A$1:$G$286,7,0)</f>
        <v>www.uantwerp.be</v>
      </c>
      <c r="R48" s="4" t="str">
        <f>VLOOKUP('[1]lista umów'!$F45,'[1]słownik_E+'!$A$1:$G$286,6,0)</f>
        <v xml:space="preserve">sofie.krol@uantwerpen.be </v>
      </c>
      <c r="S48" s="4" t="s">
        <v>123</v>
      </c>
      <c r="T48" s="4" t="s">
        <v>124</v>
      </c>
    </row>
    <row r="49" spans="1:20" s="35" customFormat="1" x14ac:dyDescent="0.25">
      <c r="A49" s="4" t="str">
        <f>VLOOKUP('[1]lista umów'!$F46,'[1]słownik_E+'!$A$1:$G$286,4,0)</f>
        <v>Belgia</v>
      </c>
      <c r="B49" s="4" t="str">
        <f>VLOOKUP('[1]lista umów'!$F46,'[1]słownik_E+'!$A$1:$G$286,5,0)</f>
        <v>Antwerpia</v>
      </c>
      <c r="C49" s="4" t="str">
        <f>VLOOKUP('[1]lista umów'!$F46,'[1]słownik_E+'!$A$1:$G$286,2,0)</f>
        <v>Universiteit Antwerpen</v>
      </c>
      <c r="D49" s="4" t="str">
        <f>VLOOKUP('[1]lista umów'!$F46,'[1]słownik_E+'!$A$1:$G$286,3,0)</f>
        <v>University of Antwerp</v>
      </c>
      <c r="E49" s="4" t="s">
        <v>119</v>
      </c>
      <c r="F49" s="32" t="s">
        <v>21</v>
      </c>
      <c r="G49" s="5">
        <v>47026</v>
      </c>
      <c r="H49" s="4" t="s">
        <v>120</v>
      </c>
      <c r="I49" s="4" t="str">
        <f>VLOOKUP([1]!Tabela1[[#This Row],[wydział]],[1]słownik!$F$2:$G$12,2,0)</f>
        <v>dziedzina nauk inżynieryjno-technicznych / automatyka, elektronika, elektrotechnika i technologie kosmiczne</v>
      </c>
      <c r="J49" s="4" t="s">
        <v>121</v>
      </c>
      <c r="K49" s="4" t="s">
        <v>125</v>
      </c>
      <c r="L49" s="4" t="s">
        <v>41</v>
      </c>
      <c r="M49" s="6" t="s">
        <v>122</v>
      </c>
      <c r="N49" s="6" t="s">
        <v>122</v>
      </c>
      <c r="O49" s="6">
        <v>1</v>
      </c>
      <c r="P49" s="6">
        <v>5</v>
      </c>
      <c r="Q49" s="4" t="str">
        <f>VLOOKUP('[1]lista umów'!$F46,'[1]słownik_E+'!$A$1:$G$286,7,0)</f>
        <v>www.uantwerp.be</v>
      </c>
      <c r="R49" s="4" t="str">
        <f>VLOOKUP('[1]lista umów'!$F46,'[1]słownik_E+'!$A$1:$G$286,6,0)</f>
        <v xml:space="preserve">sofie.krol@uantwerpen.be </v>
      </c>
      <c r="S49" s="4"/>
      <c r="T49" s="4"/>
    </row>
    <row r="50" spans="1:20" s="35" customFormat="1" x14ac:dyDescent="0.25">
      <c r="A50" s="4" t="str">
        <f>VLOOKUP('[1]lista umów'!$F47,'[1]słownik_E+'!$A$1:$G$286,4,0)</f>
        <v>Belgia</v>
      </c>
      <c r="B50" s="4" t="s">
        <v>126</v>
      </c>
      <c r="C50" s="4" t="str">
        <f>VLOOKUP('[1]lista umów'!$F47,'[1]słownik_E+'!$A$1:$G$286,2,0)</f>
        <v>Katholieke Universiteit Leuven</v>
      </c>
      <c r="D50" s="4" t="s">
        <v>127</v>
      </c>
      <c r="E50" s="4" t="s">
        <v>128</v>
      </c>
      <c r="F50" s="4" t="s">
        <v>21</v>
      </c>
      <c r="G50" s="5">
        <v>47756</v>
      </c>
      <c r="H50" s="4" t="s">
        <v>120</v>
      </c>
      <c r="I50" s="4" t="str">
        <f>VLOOKUP([1]!Tabela1[[#This Row],[wydział]],[1]słownik!$F$2:$G$12,2,0)</f>
        <v>dziedzina nauk inżynieryjno-technicznych / automatyka, elektronika, elektrotechnika i technologie kosmiczne</v>
      </c>
      <c r="J50" s="4" t="s">
        <v>121</v>
      </c>
      <c r="K50" s="4" t="str">
        <f>VLOOKUP(J50,[1]słownik!$I$2:$J$31,2,0)</f>
        <v>Electronics and Automation</v>
      </c>
      <c r="L50" s="4" t="s">
        <v>24</v>
      </c>
      <c r="M50" s="6">
        <v>2</v>
      </c>
      <c r="N50" s="6">
        <v>12</v>
      </c>
      <c r="O50" s="6">
        <v>2</v>
      </c>
      <c r="P50" s="6">
        <v>12</v>
      </c>
      <c r="Q50" s="4" t="str">
        <f>VLOOKUP('[1]lista umów'!$F47,'[1]słownik_E+'!$A$1:$G$286,7,0)</f>
        <v>https://www.kuleuven.be/</v>
      </c>
      <c r="R50" s="4" t="str">
        <f>VLOOKUP('[1]lista umów'!$F47,'[1]słownik_E+'!$A$1:$G$286,6,0)</f>
        <v xml:space="preserve">elke.timmermans@int.kuleuven.be; hilde.lauwereys@kuleuven.be; </v>
      </c>
      <c r="S50" s="4" t="s">
        <v>123</v>
      </c>
      <c r="T50" s="4"/>
    </row>
    <row r="51" spans="1:20" s="35" customFormat="1" x14ac:dyDescent="0.25">
      <c r="A51" s="32" t="str">
        <f>VLOOKUP('[1]lista umów'!$F90,'[1]słownik_E+'!$A$1:$G$286,4,0)</f>
        <v>Belgia</v>
      </c>
      <c r="B51" s="32" t="s">
        <v>126</v>
      </c>
      <c r="C51" s="32" t="str">
        <f>VLOOKUP('[1]lista umów'!$F90,'[1]słownik_E+'!$A$1:$G$286,2,0)</f>
        <v>Katholieke Universiteit Leuven</v>
      </c>
      <c r="D51" s="32" t="s">
        <v>127</v>
      </c>
      <c r="E51" s="32" t="s">
        <v>128</v>
      </c>
      <c r="F51" s="32" t="s">
        <v>21</v>
      </c>
      <c r="G51" s="33">
        <v>47756</v>
      </c>
      <c r="H51" s="32" t="s">
        <v>120</v>
      </c>
      <c r="I51" s="32" t="str">
        <f>VLOOKUP([1]!Tabela1[[#This Row],[wydział]],[1]słownik!$F$2:$G$12,2,0)</f>
        <v>dziedzina nauk inżynieryjno-technicznych / automatyka, elektronika, elektrotechnika i technologie kosmiczne</v>
      </c>
      <c r="J51" s="32" t="s">
        <v>145</v>
      </c>
      <c r="K51" s="32" t="str">
        <f>VLOOKUP(J51,[1]słownik!$I$2:$J$31,2,0)</f>
        <v>Electricity and Energy</v>
      </c>
      <c r="L51" s="32" t="s">
        <v>24</v>
      </c>
      <c r="M51" s="34">
        <v>2</v>
      </c>
      <c r="N51" s="34">
        <v>12</v>
      </c>
      <c r="O51" s="34">
        <v>2</v>
      </c>
      <c r="P51" s="34">
        <v>12</v>
      </c>
      <c r="Q51" s="32" t="str">
        <f>VLOOKUP('[1]lista umów'!$F90,'[1]słownik_E+'!$A$1:$G$286,7,0)</f>
        <v>https://www.kuleuven.be/</v>
      </c>
      <c r="R51" s="32" t="str">
        <f>VLOOKUP('[1]lista umów'!$F90,'[1]słownik_E+'!$A$1:$G$286,6,0)</f>
        <v xml:space="preserve">elke.timmermans@int.kuleuven.be; hilde.lauwereys@kuleuven.be; </v>
      </c>
      <c r="S51" s="32" t="s">
        <v>218</v>
      </c>
      <c r="T51" s="32"/>
    </row>
    <row r="52" spans="1:20" s="35" customFormat="1" x14ac:dyDescent="0.25">
      <c r="A52" s="4" t="str">
        <f>VLOOKUP('[1]lista umów'!$F49,'[1]słownik_E+'!$A$1:$G$286,4,0)</f>
        <v>Chorwacja</v>
      </c>
      <c r="B52" s="4" t="s">
        <v>129</v>
      </c>
      <c r="C52" s="4" t="str">
        <f>VLOOKUP('[1]lista umów'!$F49,'[1]słownik_E+'!$A$1:$G$286,2,0)</f>
        <v>Sveučilište u Rijeci</v>
      </c>
      <c r="D52" s="4" t="str">
        <f>VLOOKUP('[1]lista umów'!$F49,'[1]słownik_E+'!$A$1:$G$286,3,0)</f>
        <v>University of Rijeka</v>
      </c>
      <c r="E52" s="4" t="s">
        <v>130</v>
      </c>
      <c r="F52" s="4" t="s">
        <v>21</v>
      </c>
      <c r="G52" s="5">
        <v>46660</v>
      </c>
      <c r="H52" s="4" t="s">
        <v>120</v>
      </c>
      <c r="I52" s="4" t="str">
        <f>VLOOKUP([1]!Tabela1[[#This Row],[wydział]],[1]słownik!$F$2:$G$12,2,0)</f>
        <v>dziedzina nauk inżynieryjno-technicznych / automatyka, elektronika, elektrotechnika i technologie kosmiczne</v>
      </c>
      <c r="J52" s="4" t="s">
        <v>121</v>
      </c>
      <c r="K52" s="4" t="str">
        <f>VLOOKUP(J52,[1]słownik!$I$2:$J$31,2,0)</f>
        <v>Electronics and Automation</v>
      </c>
      <c r="L52" s="4" t="s">
        <v>24</v>
      </c>
      <c r="M52" s="6">
        <v>1</v>
      </c>
      <c r="N52" s="6">
        <v>6</v>
      </c>
      <c r="O52" s="6">
        <v>1</v>
      </c>
      <c r="P52" s="6">
        <v>6</v>
      </c>
      <c r="Q52" s="4" t="str">
        <f>VLOOKUP('[1]lista umów'!$F49,'[1]słownik_E+'!$A$1:$G$286,7,0)</f>
        <v>https://uniri.hr/</v>
      </c>
      <c r="R52" s="4" t="str">
        <f>VLOOKUP('[1]lista umów'!$F49,'[1]słownik_E+'!$A$1:$G$286,6,0)</f>
        <v>masa@uniri.hr, mfonovic@riteh.hr</v>
      </c>
      <c r="S52" s="4" t="s">
        <v>123</v>
      </c>
      <c r="T52" s="4"/>
    </row>
    <row r="53" spans="1:20" s="35" customFormat="1" x14ac:dyDescent="0.25">
      <c r="A53" s="32" t="str">
        <f>VLOOKUP('[1]lista umów'!$F50,'[1]słownik_E+'!$A$1:$G$286,4,0)</f>
        <v>Chorwacja</v>
      </c>
      <c r="B53" s="32" t="s">
        <v>131</v>
      </c>
      <c r="C53" s="32" t="str">
        <f>VLOOKUP('[1]lista umów'!$F50,'[1]słownik_E+'!$A$1:$G$286,2,0)</f>
        <v>Sveučilište u Zagrebu</v>
      </c>
      <c r="D53" s="32" t="str">
        <f>VLOOKUP('[1]lista umów'!$F50,'[1]słownik_E+'!$A$1:$G$286,3,0)</f>
        <v>University of Zagreb</v>
      </c>
      <c r="E53" s="32" t="s">
        <v>132</v>
      </c>
      <c r="F53" s="32" t="s">
        <v>21</v>
      </c>
      <c r="G53" s="33">
        <v>47391</v>
      </c>
      <c r="H53" s="32" t="s">
        <v>120</v>
      </c>
      <c r="I53" s="32" t="str">
        <f>VLOOKUP([1]!Tabela1[[#This Row],[wydział]],[1]słownik!$F$2:$G$12,2,0)</f>
        <v>dziedzina nauk inżynieryjno-technicznych / automatyka, elektronika, elektrotechnika i technologie kosmiczne</v>
      </c>
      <c r="J53" s="32" t="s">
        <v>121</v>
      </c>
      <c r="K53" s="32" t="str">
        <f>VLOOKUP(J53,[1]słownik!$I$2:$J$31,2,0)</f>
        <v>Electronics and Automation</v>
      </c>
      <c r="L53" s="32" t="s">
        <v>90</v>
      </c>
      <c r="M53" s="34">
        <v>2</v>
      </c>
      <c r="N53" s="34">
        <v>20</v>
      </c>
      <c r="O53" s="34">
        <v>2</v>
      </c>
      <c r="P53" s="34">
        <v>20</v>
      </c>
      <c r="Q53" s="32" t="str">
        <f>VLOOKUP('[1]lista umów'!$F50,'[1]słownik_E+'!$A$1:$G$286,7,0)</f>
        <v>https://www.unizg.hr/</v>
      </c>
      <c r="R53" s="32" t="str">
        <f>VLOOKUP('[1]lista umów'!$F50,'[1]słownik_E+'!$A$1:$G$286,6,0)</f>
        <v xml:space="preserve">erasmus.coordinator@unizg.hr </v>
      </c>
      <c r="S53" s="32" t="s">
        <v>123</v>
      </c>
      <c r="T53" s="32"/>
    </row>
    <row r="54" spans="1:20" s="35" customFormat="1" x14ac:dyDescent="0.25">
      <c r="A54" s="4" t="str">
        <f>VLOOKUP('[1]lista umów'!$F51,'[1]słownik_E+'!$A$1:$G$286,4,0)</f>
        <v>Czechy</v>
      </c>
      <c r="B54" s="4" t="str">
        <f>VLOOKUP('[1]lista umów'!$F51,'[1]słownik_E+'!$A$1:$G$286,5,0)</f>
        <v>Ostrawa</v>
      </c>
      <c r="C54" s="4" t="str">
        <f>VLOOKUP('[1]lista umów'!$F51,'[1]słownik_E+'!$A$1:$G$286,2,0)</f>
        <v>Vysoká škola báňská - Technická univerzita Ostrava</v>
      </c>
      <c r="D54" s="4" t="str">
        <f>VLOOKUP('[1]lista umów'!$F51,'[1]słownik_E+'!$A$1:$G$286,3,0)</f>
        <v>Technical University of Ostrava</v>
      </c>
      <c r="E54" s="4" t="s">
        <v>28</v>
      </c>
      <c r="F54" s="4" t="s">
        <v>21</v>
      </c>
      <c r="G54" s="5">
        <v>46660</v>
      </c>
      <c r="H54" s="4" t="s">
        <v>120</v>
      </c>
      <c r="I54" s="4" t="str">
        <f>VLOOKUP([1]!Tabela1[[#This Row],[wydział]],[1]słownik!$F$2:$G$12,2,0)</f>
        <v>dziedzina nauk inżynieryjno-technicznych / automatyka, elektronika, elektrotechnika i technologie kosmiczne</v>
      </c>
      <c r="J54" s="4" t="s">
        <v>121</v>
      </c>
      <c r="K54" s="4" t="str">
        <f>VLOOKUP(J54,[1]słownik!$I$2:$J$31,2,0)</f>
        <v>Electronics and Automation</v>
      </c>
      <c r="L54" s="4" t="s">
        <v>24</v>
      </c>
      <c r="M54" s="6">
        <v>2</v>
      </c>
      <c r="N54" s="6">
        <v>24</v>
      </c>
      <c r="O54" s="6">
        <v>2</v>
      </c>
      <c r="P54" s="6">
        <v>24</v>
      </c>
      <c r="Q54" s="4" t="str">
        <f>VLOOKUP('[1]lista umów'!$F51,'[1]słownik_E+'!$A$1:$G$286,7,0)</f>
        <v>https://www.vsb.cz/</v>
      </c>
      <c r="R54" s="4" t="str">
        <f>VLOOKUP('[1]lista umów'!$F51,'[1]słownik_E+'!$A$1:$G$286,6,0)</f>
        <v>kamila.pokorna@vsb.cz;monika.manakova@vsb.cz</v>
      </c>
      <c r="S54" s="4" t="s">
        <v>123</v>
      </c>
      <c r="T54" s="4"/>
    </row>
    <row r="55" spans="1:20" s="35" customFormat="1" x14ac:dyDescent="0.25">
      <c r="A55" s="32" t="str">
        <f>VLOOKUP('[1]lista umów'!$F52,'[1]słownik_E+'!$A$1:$G$286,4,0)</f>
        <v>Czechy</v>
      </c>
      <c r="B55" s="32" t="str">
        <f>VLOOKUP('[1]lista umów'!$F52,'[1]słownik_E+'!$A$1:$G$286,5,0)</f>
        <v>Praga</v>
      </c>
      <c r="C55" s="32" t="str">
        <f>VLOOKUP('[1]lista umów'!$F52,'[1]słownik_E+'!$A$1:$G$286,2,0)</f>
        <v>České vysoké učení technické v Praze</v>
      </c>
      <c r="D55" s="32" t="str">
        <f>VLOOKUP('[1]lista umów'!$F52,'[1]słownik_E+'!$A$1:$G$286,3,0)</f>
        <v>Czech Technical University in Prague</v>
      </c>
      <c r="E55" s="32" t="s">
        <v>133</v>
      </c>
      <c r="F55" s="32" t="s">
        <v>21</v>
      </c>
      <c r="G55" s="33">
        <v>47026</v>
      </c>
      <c r="H55" s="32" t="s">
        <v>120</v>
      </c>
      <c r="I55" s="32" t="str">
        <f>VLOOKUP([1]!Tabela1[[#This Row],[wydział]],[1]słownik!$F$2:$G$12,2,0)</f>
        <v>dziedzina nauk inżynieryjno-technicznych / automatyka, elektronika, elektrotechnika i technologie kosmiczne</v>
      </c>
      <c r="J55" s="32" t="s">
        <v>121</v>
      </c>
      <c r="K55" s="32" t="str">
        <f>VLOOKUP(J55,[1]słownik!$I$2:$J$31,2,0)</f>
        <v>Electronics and Automation</v>
      </c>
      <c r="L55" s="32" t="s">
        <v>24</v>
      </c>
      <c r="M55" s="34">
        <v>4</v>
      </c>
      <c r="N55" s="34">
        <v>20</v>
      </c>
      <c r="O55" s="34">
        <v>4</v>
      </c>
      <c r="P55" s="34">
        <v>20</v>
      </c>
      <c r="Q55" s="32" t="str">
        <f>VLOOKUP('[1]lista umów'!$F52,'[1]słownik_E+'!$A$1:$G$286,7,0)</f>
        <v>www.cvut.cz</v>
      </c>
      <c r="R55" s="32" t="str">
        <f>VLOOKUP('[1]lista umów'!$F52,'[1]słownik_E+'!$A$1:$G$286,6,0)</f>
        <v>helena.houskova@cvut.cz</v>
      </c>
      <c r="S55" s="32" t="s">
        <v>123</v>
      </c>
      <c r="T55" s="32"/>
    </row>
    <row r="56" spans="1:20" s="35" customFormat="1" x14ac:dyDescent="0.25">
      <c r="A56" s="4" t="str">
        <f>VLOOKUP('[1]lista umów'!$F91,'[1]słownik_E+'!$A$1:$G$286,4,0)</f>
        <v>Czechy</v>
      </c>
      <c r="B56" s="4" t="str">
        <f>VLOOKUP('[1]lista umów'!$F91,'[1]słownik_E+'!$A$1:$G$286,5,0)</f>
        <v>Brno</v>
      </c>
      <c r="C56" s="4" t="str">
        <f>VLOOKUP('[1]lista umów'!$F91,'[1]słownik_E+'!$A$1:$G$286,2,0)</f>
        <v>Univerzita obrany</v>
      </c>
      <c r="D56" s="4" t="str">
        <f>VLOOKUP('[1]lista umów'!$F91,'[1]słownik_E+'!$A$1:$G$286,3,0)</f>
        <v>University of Defence</v>
      </c>
      <c r="E56" s="4" t="s">
        <v>219</v>
      </c>
      <c r="F56" s="4" t="s">
        <v>21</v>
      </c>
      <c r="G56" s="5">
        <v>46660</v>
      </c>
      <c r="H56" s="4" t="s">
        <v>120</v>
      </c>
      <c r="I56" s="4" t="str">
        <f>VLOOKUP([1]!Tabela1[[#This Row],[wydział]],[1]słownik!$F$2:$G$12,2,0)</f>
        <v>dziedzina nauk inżynieryjno-technicznych / automatyka, elektronika, elektrotechnika i technologie kosmiczne</v>
      </c>
      <c r="J56" s="4" t="s">
        <v>145</v>
      </c>
      <c r="K56" s="4" t="str">
        <f>VLOOKUP(J56,[1]słownik!$I$2:$J$31,2,0)</f>
        <v>Electricity and Energy</v>
      </c>
      <c r="L56" s="4" t="s">
        <v>90</v>
      </c>
      <c r="M56" s="6">
        <v>2</v>
      </c>
      <c r="N56" s="6">
        <v>12</v>
      </c>
      <c r="O56" s="6"/>
      <c r="P56" s="6"/>
      <c r="Q56" s="4" t="str">
        <f>VLOOKUP('[1]lista umów'!$F91,'[1]słownik_E+'!$A$1:$G$286,7,0)</f>
        <v>www.unob.cz</v>
      </c>
      <c r="R56" s="4" t="str">
        <f>VLOOKUP('[1]lista umów'!$F91,'[1]słownik_E+'!$A$1:$G$286,6,0)</f>
        <v xml:space="preserve">hana.vlachova@unob.cz </v>
      </c>
      <c r="S56" s="4" t="s">
        <v>218</v>
      </c>
      <c r="T56" s="4" t="s">
        <v>220</v>
      </c>
    </row>
    <row r="57" spans="1:20" s="35" customFormat="1" x14ac:dyDescent="0.25">
      <c r="A57" s="32" t="str">
        <f>VLOOKUP('[1]lista umów'!$F92,'[1]słownik_E+'!$A$1:$G$286,4,0)</f>
        <v>Czechy</v>
      </c>
      <c r="B57" s="32" t="str">
        <f>VLOOKUP('[1]lista umów'!$F92,'[1]słownik_E+'!$A$1:$G$286,5,0)</f>
        <v>Ostrawa</v>
      </c>
      <c r="C57" s="32" t="str">
        <f>VLOOKUP('[1]lista umów'!$F92,'[1]słownik_E+'!$A$1:$G$286,2,0)</f>
        <v>Vysoká škola báňská - Technická univerzita Ostrava</v>
      </c>
      <c r="D57" s="32" t="str">
        <f>VLOOKUP('[1]lista umów'!$F92,'[1]słownik_E+'!$A$1:$G$286,3,0)</f>
        <v>Technical University of Ostrava</v>
      </c>
      <c r="E57" s="32" t="s">
        <v>28</v>
      </c>
      <c r="F57" s="32" t="s">
        <v>21</v>
      </c>
      <c r="G57" s="33">
        <v>46660</v>
      </c>
      <c r="H57" s="32" t="s">
        <v>120</v>
      </c>
      <c r="I57" s="32" t="str">
        <f>VLOOKUP([1]!Tabela1[[#This Row],[wydział]],[1]słownik!$F$2:$G$12,2,0)</f>
        <v>dziedzina nauk inżynieryjno-technicznych / automatyka, elektronika, elektrotechnika i technologie kosmiczne</v>
      </c>
      <c r="J57" s="32" t="s">
        <v>145</v>
      </c>
      <c r="K57" s="32" t="str">
        <f>VLOOKUP(J57,[1]słownik!$I$2:$J$31,2,0)</f>
        <v>Electricity and Energy</v>
      </c>
      <c r="L57" s="32" t="s">
        <v>24</v>
      </c>
      <c r="M57" s="34">
        <v>2</v>
      </c>
      <c r="N57" s="34">
        <v>24</v>
      </c>
      <c r="O57" s="34">
        <v>2</v>
      </c>
      <c r="P57" s="34">
        <v>24</v>
      </c>
      <c r="Q57" s="32" t="str">
        <f>VLOOKUP('[1]lista umów'!$F92,'[1]słownik_E+'!$A$1:$G$286,7,0)</f>
        <v>https://www.vsb.cz/</v>
      </c>
      <c r="R57" s="32" t="str">
        <f>VLOOKUP('[1]lista umów'!$F92,'[1]słownik_E+'!$A$1:$G$286,6,0)</f>
        <v>kamila.pokorna@vsb.cz;monika.manakova@vsb.cz</v>
      </c>
      <c r="S57" s="32" t="s">
        <v>218</v>
      </c>
      <c r="T57" s="32"/>
    </row>
    <row r="58" spans="1:20" s="35" customFormat="1" x14ac:dyDescent="0.25">
      <c r="A58" s="4" t="str">
        <f>VLOOKUP('[1]lista umów'!$F123,'[1]słownik_E+'!$A$1:$G$286,4,0)</f>
        <v>Czechy</v>
      </c>
      <c r="B58" s="4" t="str">
        <f>VLOOKUP('[1]lista umów'!$F123,'[1]słownik_E+'!$A$1:$G$286,5,0)</f>
        <v>Brno</v>
      </c>
      <c r="C58" s="4" t="str">
        <f>VLOOKUP('[1]lista umów'!$F123,'[1]słownik_E+'!$A$1:$G$286,2,0)</f>
        <v>Vysoke uceni technicke v Brne</v>
      </c>
      <c r="D58" s="4" t="str">
        <f>VLOOKUP('[1]lista umów'!$F123,'[1]słownik_E+'!$A$1:$G$286,3,0)</f>
        <v>Brno University of Technology</v>
      </c>
      <c r="E58" s="4" t="s">
        <v>26</v>
      </c>
      <c r="F58" s="4" t="s">
        <v>21</v>
      </c>
      <c r="G58" s="5">
        <v>46660</v>
      </c>
      <c r="H58" s="4" t="s">
        <v>120</v>
      </c>
      <c r="I58" s="4" t="str">
        <f>VLOOKUP([1]!Tabela1[[#This Row],[wydział]],[1]słownik!$F$2:$G$12,2,0)</f>
        <v>dziedzina nauk inżynieryjno-technicznych / automatyka, elektronika, elektrotechnika i technologie kosmiczne</v>
      </c>
      <c r="J58" s="4" t="s">
        <v>265</v>
      </c>
      <c r="K58" s="4" t="str">
        <f>VLOOKUP(J58,[1]słownik!$I$2:$J$31,2,0)</f>
        <v>Mathematics</v>
      </c>
      <c r="L58" s="4" t="s">
        <v>32</v>
      </c>
      <c r="M58" s="6">
        <v>3</v>
      </c>
      <c r="N58" s="6">
        <v>15</v>
      </c>
      <c r="O58" s="6">
        <v>3</v>
      </c>
      <c r="P58" s="6">
        <v>15</v>
      </c>
      <c r="Q58" s="4" t="str">
        <f>VLOOKUP('[1]lista umów'!$F123,'[1]słownik_E+'!$A$1:$G$286,7,0)</f>
        <v>https://www.vut.cz/en/</v>
      </c>
      <c r="R58" s="4" t="str">
        <f>VLOOKUP('[1]lista umów'!$F123,'[1]słownik_E+'!$A$1:$G$286,6,0)</f>
        <v>international@vutbr.cz; havlovad@fa.vutbr.cz; vesela.m@vutbr.cz</v>
      </c>
      <c r="S58" s="4" t="s">
        <v>189</v>
      </c>
      <c r="T58" s="4"/>
    </row>
    <row r="59" spans="1:20" s="35" customFormat="1" x14ac:dyDescent="0.25">
      <c r="A59" s="4" t="str">
        <f>VLOOKUP('[1]lista umów'!$F53,'[1]słownik_E+'!$A$1:$G$286,4,0)</f>
        <v>Estonia</v>
      </c>
      <c r="B59" s="4" t="s">
        <v>134</v>
      </c>
      <c r="C59" s="4" t="str">
        <f>VLOOKUP('[1]lista umów'!$F53,'[1]słownik_E+'!$A$1:$G$286,2,0)</f>
        <v>Tallinna Tehnikaülikool</v>
      </c>
      <c r="D59" s="4" t="str">
        <f>VLOOKUP('[1]lista umów'!$F53,'[1]słownik_E+'!$A$1:$G$286,3,0)</f>
        <v>Tallinn University of Technology</v>
      </c>
      <c r="E59" s="4" t="s">
        <v>135</v>
      </c>
      <c r="F59" s="4" t="s">
        <v>21</v>
      </c>
      <c r="G59" s="5">
        <v>47391</v>
      </c>
      <c r="H59" s="4" t="s">
        <v>120</v>
      </c>
      <c r="I59" s="4" t="str">
        <f>VLOOKUP([1]!Tabela1[[#This Row],[wydział]],[1]słownik!$F$2:$G$12,2,0)</f>
        <v>dziedzina nauk inżynieryjno-technicznych / automatyka, elektronika, elektrotechnika i technologie kosmiczne</v>
      </c>
      <c r="J59" s="4" t="s">
        <v>121</v>
      </c>
      <c r="K59" s="4" t="str">
        <f>VLOOKUP(J59,[1]słownik!$I$2:$J$31,2,0)</f>
        <v>Electronics and Automation</v>
      </c>
      <c r="L59" s="4" t="s">
        <v>24</v>
      </c>
      <c r="M59" s="6">
        <v>1</v>
      </c>
      <c r="N59" s="6">
        <v>5</v>
      </c>
      <c r="O59" s="6">
        <v>1</v>
      </c>
      <c r="P59" s="6">
        <v>5</v>
      </c>
      <c r="Q59" s="4" t="str">
        <f>VLOOKUP('[1]lista umów'!$F53,'[1]słownik_E+'!$A$1:$G$286,7,0)</f>
        <v>https://taltech.ee/</v>
      </c>
      <c r="R59" s="4" t="str">
        <f>VLOOKUP('[1]lista umów'!$F53,'[1]słownik_E+'!$A$1:$G$286,6,0)</f>
        <v>riina.potter@ttu.ee ; incoming@taltech.ee</v>
      </c>
      <c r="S59" s="4" t="s">
        <v>123</v>
      </c>
      <c r="T59" s="4"/>
    </row>
    <row r="60" spans="1:20" s="35" customFormat="1" x14ac:dyDescent="0.25">
      <c r="A60" s="32" t="str">
        <f>VLOOKUP('[1]lista umów'!$F54,'[1]słownik_E+'!$A$1:$G$286,4,0)</f>
        <v>Francja</v>
      </c>
      <c r="B60" s="32" t="str">
        <f>VLOOKUP('[1]lista umów'!$F54,'[1]słownik_E+'!$A$1:$G$286,5,0)</f>
        <v>Aubière</v>
      </c>
      <c r="C60" s="32" t="s">
        <v>136</v>
      </c>
      <c r="D60" s="32" t="s">
        <v>137</v>
      </c>
      <c r="E60" s="32" t="s">
        <v>138</v>
      </c>
      <c r="F60" s="32" t="s">
        <v>21</v>
      </c>
      <c r="G60" s="33">
        <v>46660</v>
      </c>
      <c r="H60" s="32" t="s">
        <v>120</v>
      </c>
      <c r="I60" s="32" t="str">
        <f>VLOOKUP([1]!Tabela1[[#This Row],[wydział]],[1]słownik!$F$2:$G$12,2,0)</f>
        <v>dziedzina nauk inżynieryjno-technicznych / automatyka, elektronika, elektrotechnika i technologie kosmiczne</v>
      </c>
      <c r="J60" s="32" t="s">
        <v>121</v>
      </c>
      <c r="K60" s="32" t="str">
        <f>VLOOKUP(J60,[1]słownik!$I$2:$J$31,2,0)</f>
        <v>Electronics and Automation</v>
      </c>
      <c r="L60" s="32" t="s">
        <v>41</v>
      </c>
      <c r="M60" s="34">
        <v>2</v>
      </c>
      <c r="N60" s="34">
        <v>10</v>
      </c>
      <c r="O60" s="34">
        <v>2</v>
      </c>
      <c r="P60" s="34">
        <v>10</v>
      </c>
      <c r="Q60" s="32" t="str">
        <f>VLOOKUP('[1]lista umów'!$F54,'[1]słownik_E+'!$A$1:$G$286,7,0)</f>
        <v>www.uca.fr</v>
      </c>
      <c r="R60" s="32" t="str">
        <f>VLOOKUP('[1]lista umów'!$F54,'[1]słownik_E+'!$A$1:$G$286,6,0)</f>
        <v xml:space="preserve"> international@clermont-auvergne-inp.fr</v>
      </c>
      <c r="S60" s="32" t="s">
        <v>123</v>
      </c>
      <c r="T60" s="32"/>
    </row>
    <row r="61" spans="1:20" s="35" customFormat="1" x14ac:dyDescent="0.25">
      <c r="A61" s="4" t="str">
        <f>VLOOKUP('[1]lista umów'!$F55,'[1]słownik_E+'!$A$1:$G$286,4,0)</f>
        <v>Francja</v>
      </c>
      <c r="B61" s="4" t="s">
        <v>139</v>
      </c>
      <c r="C61" s="4" t="str">
        <f>VLOOKUP('[1]lista umów'!$F55,'[1]słownik_E+'!$A$1:$G$286,2,0)</f>
        <v>Université de Technologie de Compiègne</v>
      </c>
      <c r="D61" s="4" t="str">
        <f>VLOOKUP('[1]lista umów'!$F55,'[1]słownik_E+'!$A$1:$G$286,3,0)</f>
        <v>University of Technology of Compiègne</v>
      </c>
      <c r="E61" s="4" t="s">
        <v>140</v>
      </c>
      <c r="F61" s="4" t="s">
        <v>21</v>
      </c>
      <c r="G61" s="5">
        <v>47391</v>
      </c>
      <c r="H61" s="4" t="s">
        <v>120</v>
      </c>
      <c r="I61" s="4" t="str">
        <f>VLOOKUP([1]!Tabela1[[#This Row],[wydział]],[1]słownik!$F$2:$G$12,2,0)</f>
        <v>dziedzina nauk inżynieryjno-technicznych / automatyka, elektronika, elektrotechnika i technologie kosmiczne</v>
      </c>
      <c r="J61" s="4" t="s">
        <v>121</v>
      </c>
      <c r="K61" s="4" t="str">
        <f>VLOOKUP(J61,[1]słownik!$I$2:$J$31,2,0)</f>
        <v>Electronics and Automation</v>
      </c>
      <c r="L61" s="4" t="s">
        <v>24</v>
      </c>
      <c r="M61" s="6">
        <v>2</v>
      </c>
      <c r="N61" s="6">
        <v>10</v>
      </c>
      <c r="O61" s="6">
        <v>2</v>
      </c>
      <c r="P61" s="6">
        <v>10</v>
      </c>
      <c r="Q61" s="4" t="str">
        <f>VLOOKUP('[1]lista umów'!$F55,'[1]słownik_E+'!$A$1:$G$286,7,0)</f>
        <v>https://www.utc.fr/en/</v>
      </c>
      <c r="R61" s="4" t="str">
        <f>VLOOKUP('[1]lista umów'!$F55,'[1]słownik_E+'!$A$1:$G$286,6,0)</f>
        <v xml:space="preserve">incoming@utc.fr </v>
      </c>
      <c r="S61" s="4" t="s">
        <v>123</v>
      </c>
      <c r="T61" s="4"/>
    </row>
    <row r="62" spans="1:20" s="35" customFormat="1" x14ac:dyDescent="0.25">
      <c r="A62" s="32" t="s">
        <v>141</v>
      </c>
      <c r="B62" s="32" t="s">
        <v>139</v>
      </c>
      <c r="C62" s="32" t="s">
        <v>142</v>
      </c>
      <c r="D62" s="32" t="s">
        <v>143</v>
      </c>
      <c r="E62" s="32" t="s">
        <v>144</v>
      </c>
      <c r="F62" s="32" t="s">
        <v>21</v>
      </c>
      <c r="G62" s="33">
        <v>47391</v>
      </c>
      <c r="H62" s="32" t="s">
        <v>120</v>
      </c>
      <c r="I62" s="32" t="str">
        <f>VLOOKUP([1]!Tabela1[[#This Row],[wydział]],[1]słownik!$F$2:$G$12,2,0)</f>
        <v>dziedzina nauk inżynieryjno-technicznych / automatyka, elektronika, elektrotechnika i technologie kosmiczne</v>
      </c>
      <c r="J62" s="32" t="s">
        <v>145</v>
      </c>
      <c r="K62" s="32" t="str">
        <f>VLOOKUP(J62,[1]słownik!$I$2:$J$31,2,0)</f>
        <v>Electricity and Energy</v>
      </c>
      <c r="L62" s="32" t="s">
        <v>24</v>
      </c>
      <c r="M62" s="34">
        <v>2</v>
      </c>
      <c r="N62" s="34">
        <v>10</v>
      </c>
      <c r="O62" s="34">
        <v>2</v>
      </c>
      <c r="P62" s="34">
        <v>10</v>
      </c>
      <c r="Q62" s="50" t="s">
        <v>146</v>
      </c>
      <c r="R62" s="50" t="s">
        <v>147</v>
      </c>
      <c r="S62" s="32" t="s">
        <v>123</v>
      </c>
      <c r="T62" s="32"/>
    </row>
    <row r="63" spans="1:20" s="35" customFormat="1" x14ac:dyDescent="0.25">
      <c r="A63" s="4" t="str">
        <f>VLOOKUP('[1]lista umów'!$F57,'[1]słownik_E+'!$A$1:$G$286,4,0)</f>
        <v>Francja</v>
      </c>
      <c r="B63" s="4" t="s">
        <v>148</v>
      </c>
      <c r="C63" s="4" t="str">
        <f>VLOOKUP('[1]lista umów'!$F57,'[1]słownik_E+'!$A$1:$G$286,2,0)</f>
        <v>Université Paris-Saclay</v>
      </c>
      <c r="D63" s="4" t="str">
        <f>VLOOKUP('[1]lista umów'!$F57,'[1]słownik_E+'!$A$1:$G$286,3,0)</f>
        <v>University of Paris-Saclay</v>
      </c>
      <c r="E63" s="4" t="s">
        <v>149</v>
      </c>
      <c r="F63" s="4" t="s">
        <v>21</v>
      </c>
      <c r="G63" s="5">
        <v>47026</v>
      </c>
      <c r="H63" s="4" t="s">
        <v>120</v>
      </c>
      <c r="I63" s="4" t="str">
        <f>VLOOKUP([1]!Tabela1[[#This Row],[wydział]],[1]słownik!$F$2:$G$12,2,0)</f>
        <v>dziedzina nauk inżynieryjno-technicznych / automatyka, elektronika, elektrotechnika i technologie kosmiczne</v>
      </c>
      <c r="J63" s="4" t="s">
        <v>150</v>
      </c>
      <c r="K63" s="4" t="s">
        <v>151</v>
      </c>
      <c r="L63" s="4" t="s">
        <v>24</v>
      </c>
      <c r="M63" s="6">
        <v>2</v>
      </c>
      <c r="N63" s="6">
        <v>20</v>
      </c>
      <c r="O63" s="6">
        <v>2</v>
      </c>
      <c r="P63" s="6">
        <v>20</v>
      </c>
      <c r="Q63" s="4" t="str">
        <f>VLOOKUP('[1]lista umów'!$F57,'[1]słownik_E+'!$A$1:$G$286,7,0)</f>
        <v>https://www.universite-paris-saclay.fr/</v>
      </c>
      <c r="R63" s="4" t="str">
        <f>VLOOKUP('[1]lista umów'!$F57,'[1]słownik_E+'!$A$1:$G$286,6,0)</f>
        <v>rel-int@univ-evry.fr</v>
      </c>
      <c r="S63" s="4" t="s">
        <v>123</v>
      </c>
      <c r="T63" s="4"/>
    </row>
    <row r="64" spans="1:20" s="35" customFormat="1" x14ac:dyDescent="0.25">
      <c r="A64" s="32" t="str">
        <f>VLOOKUP('[1]lista umów'!$F58,'[1]słownik_E+'!$A$1:$G$286,4,0)</f>
        <v>Francja</v>
      </c>
      <c r="B64" s="32" t="s">
        <v>152</v>
      </c>
      <c r="C64" s="32" t="str">
        <f>VLOOKUP('[1]lista umów'!$F58,'[1]słownik_E+'!$A$1:$G$286,2,0)</f>
        <v>Université du Littoral Côte d'Opale</v>
      </c>
      <c r="D64" s="32" t="str">
        <f>VLOOKUP('[1]lista umów'!$F58,'[1]słownik_E+'!$A$1:$G$286,3,0)</f>
        <v>University of the Littoral Opal Coast</v>
      </c>
      <c r="E64" s="32" t="s">
        <v>153</v>
      </c>
      <c r="F64" s="32" t="s">
        <v>21</v>
      </c>
      <c r="G64" s="33">
        <v>46660</v>
      </c>
      <c r="H64" s="32" t="s">
        <v>120</v>
      </c>
      <c r="I64" s="32" t="str">
        <f>VLOOKUP([1]!Tabela1[[#This Row],[wydział]],[1]słownik!$F$2:$G$12,2,0)</f>
        <v>dziedzina nauk inżynieryjno-technicznych / automatyka, elektronika, elektrotechnika i technologie kosmiczne</v>
      </c>
      <c r="J64" s="32" t="s">
        <v>121</v>
      </c>
      <c r="K64" s="32" t="str">
        <f>VLOOKUP(J64,[1]słownik!$I$2:$J$31,2,0)</f>
        <v>Electronics and Automation</v>
      </c>
      <c r="L64" s="32" t="s">
        <v>24</v>
      </c>
      <c r="M64" s="34">
        <v>2</v>
      </c>
      <c r="N64" s="34">
        <v>12</v>
      </c>
      <c r="O64" s="34">
        <v>2</v>
      </c>
      <c r="P64" s="34">
        <v>12</v>
      </c>
      <c r="Q64" s="32" t="str">
        <f>VLOOKUP('[1]lista umów'!$F58,'[1]słownik_E+'!$A$1:$G$286,7,0)</f>
        <v>http://www.univ-littoral.fr/</v>
      </c>
      <c r="R64" s="32" t="str">
        <f>VLOOKUP('[1]lista umów'!$F58,'[1]słownik_E+'!$A$1:$G$286,6,0)</f>
        <v xml:space="preserve">nicolas.waldhoff@eilco-ulco.fr </v>
      </c>
      <c r="S64" s="32" t="s">
        <v>123</v>
      </c>
      <c r="T64" s="32"/>
    </row>
    <row r="65" spans="1:20" s="35" customFormat="1" x14ac:dyDescent="0.25">
      <c r="A65" s="4" t="str">
        <f>VLOOKUP('[1]lista umów'!$F59,'[1]słownik_E+'!$A$1:$G$286,4,0)</f>
        <v>Francja</v>
      </c>
      <c r="B65" s="4" t="s">
        <v>154</v>
      </c>
      <c r="C65" s="4" t="str">
        <f>VLOOKUP('[1]lista umów'!$F59,'[1]słownik_E+'!$A$1:$G$286,2,0)</f>
        <v>Télécom Paris</v>
      </c>
      <c r="D65" s="4" t="str">
        <f>VLOOKUP('[1]lista umów'!$F59,'[1]słownik_E+'!$A$1:$G$286,3,0)</f>
        <v xml:space="preserve">Telecom Paris </v>
      </c>
      <c r="E65" s="4" t="s">
        <v>155</v>
      </c>
      <c r="F65" s="4" t="s">
        <v>21</v>
      </c>
      <c r="G65" s="5">
        <v>46660</v>
      </c>
      <c r="H65" s="4" t="s">
        <v>120</v>
      </c>
      <c r="I65" s="4" t="str">
        <f>VLOOKUP([1]!Tabela1[[#This Row],[wydział]],[1]słownik!$F$2:$G$12,2,0)</f>
        <v>dziedzina nauk inżynieryjno-technicznych / automatyka, elektronika, elektrotechnika i technologie kosmiczne</v>
      </c>
      <c r="J65" s="4" t="s">
        <v>121</v>
      </c>
      <c r="K65" s="4" t="str">
        <f>VLOOKUP(J65,[1]słownik!$I$2:$J$31,2,0)</f>
        <v>Electronics and Automation</v>
      </c>
      <c r="L65" s="4" t="s">
        <v>41</v>
      </c>
      <c r="M65" s="6">
        <v>2</v>
      </c>
      <c r="N65" s="6">
        <v>10</v>
      </c>
      <c r="O65" s="6">
        <v>2</v>
      </c>
      <c r="P65" s="6">
        <v>10</v>
      </c>
      <c r="Q65" s="4" t="str">
        <f>VLOOKUP('[1]lista umów'!$F59,'[1]słownik_E+'!$A$1:$G$286,7,0)</f>
        <v>www.telecom-paristech.fr</v>
      </c>
      <c r="R65" s="4" t="str">
        <f>VLOOKUP('[1]lista umów'!$F59,'[1]słownik_E+'!$A$1:$G$286,6,0)</f>
        <v xml:space="preserve">jean-francois.naviner@telecom-paristech.fr; international@telecom-paristech.fr; incoming@telecom-paris.fr; nicolas.prost@telecom-paris.fr; </v>
      </c>
      <c r="S65" s="4" t="s">
        <v>123</v>
      </c>
      <c r="T65" s="4"/>
    </row>
    <row r="66" spans="1:20" s="35" customFormat="1" x14ac:dyDescent="0.25">
      <c r="A66" s="32" t="str">
        <f>VLOOKUP('[1]lista umów'!$F60,'[1]słownik_E+'!$A$1:$G$286,4,0)</f>
        <v>Francja</v>
      </c>
      <c r="B66" s="32" t="s">
        <v>156</v>
      </c>
      <c r="C66" s="32" t="str">
        <f>VLOOKUP('[1]lista umów'!$F60,'[1]słownik_E+'!$A$1:$G$286,2,0)</f>
        <v>Ecole Centrale d'Electronique</v>
      </c>
      <c r="D66" s="32" t="str">
        <f>VLOOKUP('[1]lista umów'!$F60,'[1]słownik_E+'!$A$1:$G$286,3,0)</f>
        <v>ECE Paris- Graduate School of Engineering</v>
      </c>
      <c r="E66" s="32" t="s">
        <v>157</v>
      </c>
      <c r="F66" s="32" t="s">
        <v>21</v>
      </c>
      <c r="G66" s="33">
        <v>47026</v>
      </c>
      <c r="H66" s="32" t="s">
        <v>120</v>
      </c>
      <c r="I66" s="32" t="str">
        <f>VLOOKUP([1]!Tabela1[[#This Row],[wydział]],[1]słownik!$F$2:$G$12,2,0)</f>
        <v>dziedzina nauk inżynieryjno-technicznych / automatyka, elektronika, elektrotechnika i technologie kosmiczne</v>
      </c>
      <c r="J66" s="32" t="s">
        <v>121</v>
      </c>
      <c r="K66" s="32" t="str">
        <f>VLOOKUP(J66,[1]słownik!$I$2:$J$31,2,0)</f>
        <v>Electronics and Automation</v>
      </c>
      <c r="L66" s="32" t="s">
        <v>24</v>
      </c>
      <c r="M66" s="34">
        <v>2</v>
      </c>
      <c r="N66" s="34">
        <v>10</v>
      </c>
      <c r="O66" s="34">
        <v>2</v>
      </c>
      <c r="P66" s="34">
        <v>10</v>
      </c>
      <c r="Q66" s="32" t="str">
        <f>VLOOKUP('[1]lista umów'!$F60,'[1]słownik_E+'!$A$1:$G$286,7,0)</f>
        <v>www.ece.fr/school-of-engineering/program</v>
      </c>
      <c r="R66" s="32" t="str">
        <f>VLOOKUP('[1]lista umów'!$F60,'[1]słownik_E+'!$A$1:$G$286,6,0)</f>
        <v>abarbaric@ece.fr; anivia@ece.fr</v>
      </c>
      <c r="S66" s="32" t="s">
        <v>123</v>
      </c>
      <c r="T66" s="32"/>
    </row>
    <row r="67" spans="1:20" s="35" customFormat="1" x14ac:dyDescent="0.25">
      <c r="A67" s="4" t="str">
        <f>VLOOKUP('[1]lista umów'!$F61,'[1]słownik_E+'!$A$1:$G$286,4,0)</f>
        <v>Francja</v>
      </c>
      <c r="B67" s="4" t="s">
        <v>156</v>
      </c>
      <c r="C67" s="4" t="str">
        <f>VLOOKUP('[1]lista umów'!$F61,'[1]słownik_E+'!$A$1:$G$286,2,0)</f>
        <v>Institut Polytechnique des Sciences Avancées</v>
      </c>
      <c r="D67" s="4">
        <f>VLOOKUP('[1]lista umów'!$F61,'[1]słownik_E+'!$A$1:$G$286,3,0)</f>
        <v>0</v>
      </c>
      <c r="E67" s="4" t="s">
        <v>158</v>
      </c>
      <c r="F67" s="4" t="s">
        <v>21</v>
      </c>
      <c r="G67" s="5">
        <v>47391</v>
      </c>
      <c r="H67" s="4" t="s">
        <v>120</v>
      </c>
      <c r="I67" s="4" t="str">
        <f>VLOOKUP([1]!Tabela1[[#This Row],[wydział]],[1]słownik!$F$2:$G$12,2,0)</f>
        <v>dziedzina nauk inżynieryjno-technicznych / automatyka, elektronika, elektrotechnika i technologie kosmiczne</v>
      </c>
      <c r="J67" s="4" t="s">
        <v>121</v>
      </c>
      <c r="K67" s="4" t="str">
        <f>VLOOKUP(J67,[1]słownik!$I$2:$J$31,2,0)</f>
        <v>Electronics and Automation</v>
      </c>
      <c r="L67" s="4" t="s">
        <v>24</v>
      </c>
      <c r="M67" s="6">
        <v>2</v>
      </c>
      <c r="N67" s="6">
        <v>12</v>
      </c>
      <c r="O67" s="6">
        <v>2</v>
      </c>
      <c r="P67" s="6">
        <v>12</v>
      </c>
      <c r="Q67" s="4" t="str">
        <f>VLOOKUP('[1]lista umów'!$F61,'[1]słownik_E+'!$A$1:$G$286,7,0)</f>
        <v>www.ipsa.fr</v>
      </c>
      <c r="R67" s="4" t="str">
        <f>VLOOKUP('[1]lista umów'!$F61,'[1]słownik_E+'!$A$1:$G$286,6,0)</f>
        <v>bernard.moretti@ipsa.fr; international@ipsa.fr</v>
      </c>
      <c r="S67" s="4" t="s">
        <v>123</v>
      </c>
      <c r="T67" s="4"/>
    </row>
    <row r="68" spans="1:20" s="35" customFormat="1" x14ac:dyDescent="0.25">
      <c r="A68" s="32" t="str">
        <f>VLOOKUP('[1]lista umów'!$F62,'[1]słownik_E+'!$A$1:$G$286,4,0)</f>
        <v>Francja</v>
      </c>
      <c r="B68" s="32" t="s">
        <v>159</v>
      </c>
      <c r="C68" s="32" t="str">
        <f>VLOOKUP('[1]lista umów'!$F62,'[1]słownik_E+'!$A$1:$G$286,2,0)</f>
        <v>Université de Rennes I</v>
      </c>
      <c r="D68" s="32" t="s">
        <v>160</v>
      </c>
      <c r="E68" s="32" t="s">
        <v>161</v>
      </c>
      <c r="F68" s="32" t="s">
        <v>21</v>
      </c>
      <c r="G68" s="33">
        <v>46660</v>
      </c>
      <c r="H68" s="32" t="s">
        <v>120</v>
      </c>
      <c r="I68" s="32" t="str">
        <f>VLOOKUP([1]!Tabela1[[#This Row],[wydział]],[1]słownik!$F$2:$G$12,2,0)</f>
        <v>dziedzina nauk inżynieryjno-technicznych / automatyka, elektronika, elektrotechnika i technologie kosmiczne</v>
      </c>
      <c r="J68" s="32" t="s">
        <v>121</v>
      </c>
      <c r="K68" s="32" t="str">
        <f>VLOOKUP(J68,[1]słownik!$I$2:$J$31,2,0)</f>
        <v>Electronics and Automation</v>
      </c>
      <c r="L68" s="32" t="s">
        <v>24</v>
      </c>
      <c r="M68" s="34">
        <v>2</v>
      </c>
      <c r="N68" s="34">
        <v>12</v>
      </c>
      <c r="O68" s="34">
        <v>2</v>
      </c>
      <c r="P68" s="34">
        <v>12</v>
      </c>
      <c r="Q68" s="32" t="str">
        <f>VLOOKUP('[1]lista umów'!$F62,'[1]słownik_E+'!$A$1:$G$286,7,0)</f>
        <v>http://esir.univ-rennes1.fr</v>
      </c>
      <c r="R68" s="32" t="str">
        <f>VLOOKUP('[1]lista umów'!$F62,'[1]słownik_E+'!$A$1:$G$286,6,0)</f>
        <v>dari-sortant@univ-rennes1.fr</v>
      </c>
      <c r="S68" s="32" t="s">
        <v>123</v>
      </c>
      <c r="T68" s="32"/>
    </row>
    <row r="69" spans="1:20" s="35" customFormat="1" x14ac:dyDescent="0.25">
      <c r="A69" s="4" t="str">
        <f>VLOOKUP('[1]lista umów'!$F63,'[1]słownik_E+'!$A$1:$G$286,4,0)</f>
        <v>Francja</v>
      </c>
      <c r="B69" s="4" t="s">
        <v>162</v>
      </c>
      <c r="C69" s="4" t="str">
        <f>VLOOKUP('[1]lista umów'!$F63,'[1]słownik_E+'!$A$1:$G$286,2,0)</f>
        <v>Université Polytechnique Hauts-de-France</v>
      </c>
      <c r="D69" s="4" t="str">
        <f>VLOOKUP('[1]lista umów'!$F63,'[1]słownik_E+'!$A$1:$G$286,3,0)</f>
        <v>Polytechnic University of Hauts-de-France</v>
      </c>
      <c r="E69" s="4" t="s">
        <v>163</v>
      </c>
      <c r="F69" s="4" t="s">
        <v>21</v>
      </c>
      <c r="G69" s="5">
        <v>47026</v>
      </c>
      <c r="H69" s="4" t="s">
        <v>120</v>
      </c>
      <c r="I69" s="4" t="str">
        <f>VLOOKUP([1]!Tabela1[[#This Row],[wydział]],[1]słownik!$F$2:$G$12,2,0)</f>
        <v>dziedzina nauk inżynieryjno-technicznych / automatyka, elektronika, elektrotechnika i technologie kosmiczne</v>
      </c>
      <c r="J69" s="4" t="s">
        <v>121</v>
      </c>
      <c r="K69" s="4" t="str">
        <f>VLOOKUP(J69,[1]słownik!$I$2:$J$31,2,0)</f>
        <v>Electronics and Automation</v>
      </c>
      <c r="L69" s="4" t="s">
        <v>164</v>
      </c>
      <c r="M69" s="6">
        <v>2</v>
      </c>
      <c r="N69" s="6">
        <v>20</v>
      </c>
      <c r="O69" s="6">
        <v>2</v>
      </c>
      <c r="P69" s="6">
        <v>20</v>
      </c>
      <c r="Q69" s="4" t="str">
        <f>VLOOKUP('[1]lista umów'!$F63,'[1]słownik_E+'!$A$1:$G$286,7,0)</f>
        <v>https://www.uphf.fr/</v>
      </c>
      <c r="R69" s="4" t="str">
        <f>VLOOKUP('[1]lista umów'!$F63,'[1]słownik_E+'!$A$1:$G$286,6,0)</f>
        <v>international_in@uphf.fr;       Mohamed.Djemai@uphf.fr (ISTV);  dominique.deneux@univ-valenciennes.fr</v>
      </c>
      <c r="S69" s="4" t="s">
        <v>123</v>
      </c>
      <c r="T69" s="4"/>
    </row>
    <row r="70" spans="1:20" s="35" customFormat="1" x14ac:dyDescent="0.25">
      <c r="A70" s="32" t="str">
        <f>VLOOKUP('[1]lista umów'!$F94,'[1]słownik_E+'!$A$1:$G$286,4,0)</f>
        <v>Francja</v>
      </c>
      <c r="B70" s="32" t="s">
        <v>222</v>
      </c>
      <c r="C70" s="32" t="str">
        <f>VLOOKUP('[1]lista umów'!$F94,'[1]słownik_E+'!$A$1:$G$286,2,0)</f>
        <v>Université de Lille</v>
      </c>
      <c r="D70" s="32" t="str">
        <f>VLOOKUP('[1]lista umów'!$F94,'[1]słownik_E+'!$A$1:$G$286,3,0)</f>
        <v>University of Lille</v>
      </c>
      <c r="E70" s="32" t="s">
        <v>223</v>
      </c>
      <c r="F70" s="32" t="s">
        <v>21</v>
      </c>
      <c r="G70" s="33">
        <v>47391</v>
      </c>
      <c r="H70" s="32" t="s">
        <v>120</v>
      </c>
      <c r="I70" s="32" t="str">
        <f>VLOOKUP([1]!Tabela1[[#This Row],[wydział]],[1]słownik!$F$2:$G$12,2,0)</f>
        <v>dziedzina nauk inżynieryjno-technicznych / automatyka, elektronika, elektrotechnika i technologie kosmiczne</v>
      </c>
      <c r="J70" s="32" t="s">
        <v>145</v>
      </c>
      <c r="K70" s="32" t="str">
        <f>VLOOKUP(J70,[1]słownik!$I$2:$J$31,2,0)</f>
        <v>Electricity and Energy</v>
      </c>
      <c r="L70" s="32" t="s">
        <v>27</v>
      </c>
      <c r="M70" s="34">
        <v>2</v>
      </c>
      <c r="N70" s="34">
        <v>12</v>
      </c>
      <c r="O70" s="34">
        <v>2</v>
      </c>
      <c r="P70" s="34">
        <v>12</v>
      </c>
      <c r="Q70" s="32" t="str">
        <f>VLOOKUP('[1]lista umów'!$F94,'[1]słownik_E+'!$A$1:$G$286,7,0)</f>
        <v>https://www.univ-lille.fr/</v>
      </c>
      <c r="R70" s="32" t="str">
        <f>VLOOKUP('[1]lista umów'!$F94,'[1]słownik_E+'!$A$1:$G$286,6,0)</f>
        <v>erasmus@polytech-lille.fr</v>
      </c>
      <c r="S70" s="32" t="s">
        <v>218</v>
      </c>
      <c r="T70" s="32"/>
    </row>
    <row r="71" spans="1:20" s="35" customFormat="1" x14ac:dyDescent="0.25">
      <c r="A71" s="57" t="str">
        <f>VLOOKUP('[1]lista umów'!$F611,'[1]słownik_E+'!$A$1:$G$500,4,0)</f>
        <v>Francja</v>
      </c>
      <c r="B71" s="57" t="str">
        <f>VLOOKUP('[1]lista umów'!$F611,'[1]słownik_E+'!$A$1:$G$500,5,0)</f>
        <v>Valenciennes</v>
      </c>
      <c r="C71" s="57" t="str">
        <f>VLOOKUP('[1]lista umów'!$F611,'[1]słownik_E+'!$A$1:$G$500,2,0)</f>
        <v>INSA Hauts-de-France</v>
      </c>
      <c r="D71" s="57" t="str">
        <f>VLOOKUP('[1]lista umów'!$F611,'[1]słownik_E+'!$A$1:$G$500,3,0)</f>
        <v>INSA Hauts-de-France</v>
      </c>
      <c r="E71" s="58" t="s">
        <v>706</v>
      </c>
      <c r="F71" s="14" t="s">
        <v>21</v>
      </c>
      <c r="G71" s="59">
        <v>47026</v>
      </c>
      <c r="H71" s="57" t="s">
        <v>120</v>
      </c>
      <c r="I71" s="14" t="str">
        <f>VLOOKUP([1]!Tabela1[[#This Row],[wydział]],[1]słownik!$F$2:$G$12,2,0)</f>
        <v>dziedzina nauk inżynieryjno-technicznych / informatyka techniczna i telekomunikacja</v>
      </c>
      <c r="J71" s="57" t="s">
        <v>121</v>
      </c>
      <c r="K71" s="14" t="str">
        <f>VLOOKUP(J71,[1]słownik!$I$2:$J$31,2,0)</f>
        <v>Electronics and Automation</v>
      </c>
      <c r="L71" s="57" t="s">
        <v>41</v>
      </c>
      <c r="M71" s="60">
        <v>2</v>
      </c>
      <c r="N71" s="60">
        <v>20</v>
      </c>
      <c r="O71" s="60">
        <v>2</v>
      </c>
      <c r="P71" s="60">
        <v>20</v>
      </c>
      <c r="Q71" s="14" t="str">
        <f>VLOOKUP('[1]lista umów'!$F611,'[1]słownik_E+'!$A$1:$G$500,7,0)</f>
        <v>https://www.insa-hautsdefrance.fr/en</v>
      </c>
      <c r="R71" s="57" t="str">
        <f>VLOOKUP('[1]lista umów'!$F611,'[1]słownik_E+'!$A$1:$G$500,6,0)</f>
        <v>erasmus@uphf.fr</v>
      </c>
      <c r="S71" s="14" t="s">
        <v>123</v>
      </c>
      <c r="T71" s="14"/>
    </row>
    <row r="72" spans="1:20" s="35" customFormat="1" x14ac:dyDescent="0.25">
      <c r="A72" s="51" t="str">
        <f>VLOOKUP('[1]lista umów'!$F660,'[1]słownik_E+'!$A$1:$G$350,4,0)</f>
        <v>Francja</v>
      </c>
      <c r="B72" s="51" t="str">
        <f>VLOOKUP('[1]lista umów'!$F660,'[1]słownik_E+'!$A$1:$G$350,5,0)</f>
        <v>Nantes</v>
      </c>
      <c r="C72" s="51" t="str">
        <f>VLOOKUP('[1]lista umów'!$F660,'[1]słownik_E+'!$A$1:$G$350,2,0)</f>
        <v xml:space="preserve">Université de Nantes </v>
      </c>
      <c r="D72" s="51" t="str">
        <f>VLOOKUP('[1]lista umów'!$F660,'[1]słownik_E+'!$A$1:$G$350,3,0)</f>
        <v>University of Nantes</v>
      </c>
      <c r="E72" s="67" t="s">
        <v>797</v>
      </c>
      <c r="F72" s="51" t="s">
        <v>21</v>
      </c>
      <c r="G72" s="53">
        <v>47026</v>
      </c>
      <c r="H72" s="51" t="s">
        <v>120</v>
      </c>
      <c r="I72" s="14" t="str">
        <f>VLOOKUP([1]!Tabela1[[#This Row],[wydział]],[1]słownik!$F$2:$G$12,2,0)</f>
        <v>dziedzina nauk inżynieryjno-technicznych / automatyka, elektronika, elektrotechnika i technologie kosmiczne</v>
      </c>
      <c r="J72" s="51" t="s">
        <v>121</v>
      </c>
      <c r="K72" s="51" t="str">
        <f>VLOOKUP(J72,[1]słownik!$I$2:$J$31,2,0)</f>
        <v>Electronics and Automation</v>
      </c>
      <c r="L72" s="51" t="s">
        <v>41</v>
      </c>
      <c r="M72" s="67">
        <v>4</v>
      </c>
      <c r="N72" s="67">
        <v>24</v>
      </c>
      <c r="O72" s="67">
        <v>4</v>
      </c>
      <c r="P72" s="67">
        <v>24</v>
      </c>
      <c r="Q72" s="51" t="str">
        <f>VLOOKUP('[1]lista umów'!$F660,'[1]słownik_E+'!$A$1:$G$350,7,0)</f>
        <v>https://english.univ-nantes.fr/</v>
      </c>
      <c r="R72" s="51" t="str">
        <f>VLOOKUP('[1]lista umów'!$F660,'[1]słownik_E+'!$A$1:$G$350,6,0)</f>
        <v>Anais.Nedelka@univ-nantes.fr; thierry.brousse@univ-nantes.fr; laurence.buhe@univ-nantes.fr</v>
      </c>
      <c r="S72" s="51" t="s">
        <v>123</v>
      </c>
      <c r="T72" s="51"/>
    </row>
    <row r="73" spans="1:20" s="35" customFormat="1" x14ac:dyDescent="0.25">
      <c r="A73" s="14" t="str">
        <f>VLOOKUP('[1]lista umów'!$F661,'[1]słownik_E+'!$A$1:$G$350,4,0)</f>
        <v>Francja</v>
      </c>
      <c r="B73" s="14" t="str">
        <f>VLOOKUP('[1]lista umów'!$F661,'[1]słownik_E+'!$A$1:$G$350,5,0)</f>
        <v>Nantes</v>
      </c>
      <c r="C73" s="14" t="str">
        <f>VLOOKUP('[1]lista umów'!$F661,'[1]słownik_E+'!$A$1:$G$350,2,0)</f>
        <v xml:space="preserve">Université de Nantes </v>
      </c>
      <c r="D73" s="14" t="str">
        <f>VLOOKUP('[1]lista umów'!$F661,'[1]słownik_E+'!$A$1:$G$350,3,0)</f>
        <v>University of Nantes</v>
      </c>
      <c r="E73" s="60" t="s">
        <v>797</v>
      </c>
      <c r="F73" s="14" t="s">
        <v>21</v>
      </c>
      <c r="G73" s="66">
        <v>47026</v>
      </c>
      <c r="H73" s="14" t="s">
        <v>120</v>
      </c>
      <c r="I73" s="14" t="str">
        <f>VLOOKUP([1]!Tabela1[[#This Row],[wydział]],[1]słownik!$F$2:$G$12,2,0)</f>
        <v>dziedzina nauk inżynieryjno-technicznych / automatyka, elektronika, elektrotechnika i technologie kosmiczne</v>
      </c>
      <c r="J73" s="14" t="s">
        <v>145</v>
      </c>
      <c r="K73" s="14" t="str">
        <f>VLOOKUP(J73,[1]słownik!$I$2:$J$31,2,0)</f>
        <v>Electricity and Energy</v>
      </c>
      <c r="L73" s="14" t="s">
        <v>41</v>
      </c>
      <c r="M73" s="60">
        <v>2</v>
      </c>
      <c r="N73" s="60">
        <v>12</v>
      </c>
      <c r="O73" s="60">
        <v>2</v>
      </c>
      <c r="P73" s="60">
        <v>12</v>
      </c>
      <c r="Q73" s="14" t="str">
        <f>VLOOKUP('[1]lista umów'!$F661,'[1]słownik_E+'!$A$1:$G$350,7,0)</f>
        <v>https://english.univ-nantes.fr/</v>
      </c>
      <c r="R73" s="14" t="str">
        <f>VLOOKUP('[1]lista umów'!$F661,'[1]słownik_E+'!$A$1:$G$350,6,0)</f>
        <v>Anais.Nedelka@univ-nantes.fr; thierry.brousse@univ-nantes.fr; laurence.buhe@univ-nantes.fr</v>
      </c>
      <c r="S73" s="14" t="s">
        <v>218</v>
      </c>
      <c r="T73" s="14"/>
    </row>
    <row r="74" spans="1:20" s="35" customFormat="1" x14ac:dyDescent="0.25">
      <c r="A74" s="51" t="str">
        <f>VLOOKUP('[1]lista umów'!$F666,'[1]słownik_E+'!$A$1:$G$350,4,0)</f>
        <v>Francja</v>
      </c>
      <c r="B74" s="51" t="str">
        <f>VLOOKUP('[1]lista umów'!$F666,'[1]słownik_E+'!$A$1:$G$350,5,0)</f>
        <v>Paris</v>
      </c>
      <c r="C74" s="51" t="str">
        <f>VLOOKUP('[1]lista umów'!$F666,'[1]słownik_E+'!$A$1:$G$350,2,0)</f>
        <v>Université d'Évry-Val d'Essonne</v>
      </c>
      <c r="D74" s="51" t="str">
        <f>VLOOKUP('[1]lista umów'!$F666,'[1]słownik_E+'!$A$1:$G$350,3,0)</f>
        <v>University of Évry-Val d’Essonne</v>
      </c>
      <c r="E74" s="67" t="s">
        <v>799</v>
      </c>
      <c r="F74" s="51" t="s">
        <v>21</v>
      </c>
      <c r="G74" s="68">
        <v>47026</v>
      </c>
      <c r="H74" s="51" t="s">
        <v>120</v>
      </c>
      <c r="I74" s="14" t="str">
        <f>VLOOKUP([1]!Tabela1[[#This Row],[wydział]],[1]słownik!$F$2:$G$12,2,0)</f>
        <v>dziedzina nauk inżynieryjno-technicznych / automatyka, elektronika, elektrotechnika i technologie kosmiczne</v>
      </c>
      <c r="J74" s="51" t="s">
        <v>176</v>
      </c>
      <c r="K74" s="51" t="str">
        <f>VLOOKUP(J74,[1]słownik!$I$2:$J$31,2,0)</f>
        <v>Engineering and Engineering Trades</v>
      </c>
      <c r="L74" s="51" t="s">
        <v>27</v>
      </c>
      <c r="M74" s="67">
        <v>15</v>
      </c>
      <c r="N74" s="67">
        <v>150</v>
      </c>
      <c r="O74" s="67">
        <v>15</v>
      </c>
      <c r="P74" s="67">
        <v>150</v>
      </c>
      <c r="Q74" s="51" t="e">
        <f>VLOOKUP('[1]lista umów'!$F666,'[1]słownik_E+'!$A$1:$G$286,7,0)</f>
        <v>#N/A</v>
      </c>
      <c r="R74" s="51" t="str">
        <f>VLOOKUP('[1]lista umów'!$F666,'[1]słownik_E+'!$A$1:$G$350,6,0)</f>
        <v>camille.retailleau@univ-evry.fr</v>
      </c>
      <c r="S74" s="61" t="s">
        <v>123</v>
      </c>
      <c r="T74" s="51"/>
    </row>
    <row r="75" spans="1:20" s="35" customFormat="1" x14ac:dyDescent="0.25">
      <c r="A75" s="4" t="str">
        <f>VLOOKUP('[1]lista umów'!$F65,'[1]słownik_E+'!$A$1:$G$286,4,0)</f>
        <v>Hiszpania</v>
      </c>
      <c r="B75" s="4" t="s">
        <v>167</v>
      </c>
      <c r="C75" s="4" t="str">
        <f>VLOOKUP('[1]lista umów'!$F65,'[1]słownik_E+'!$A$1:$G$286,2,0)</f>
        <v>Universidad de Alicante</v>
      </c>
      <c r="D75" s="4" t="str">
        <f>VLOOKUP('[1]lista umów'!$F65,'[1]słownik_E+'!$A$1:$G$286,3,0)</f>
        <v>University of Alicante</v>
      </c>
      <c r="E75" s="4" t="s">
        <v>168</v>
      </c>
      <c r="F75" s="4" t="s">
        <v>21</v>
      </c>
      <c r="G75" s="5">
        <v>47026</v>
      </c>
      <c r="H75" s="4" t="s">
        <v>120</v>
      </c>
      <c r="I75" s="4" t="str">
        <f>VLOOKUP([1]!Tabela1[[#This Row],[wydział]],[1]słownik!$F$2:$G$12,2,0)</f>
        <v>dziedzina nauk inżynieryjno-technicznych / automatyka, elektronika, elektrotechnika i technologie kosmiczne</v>
      </c>
      <c r="J75" s="4" t="s">
        <v>121</v>
      </c>
      <c r="K75" s="4" t="str">
        <f>VLOOKUP(J75,[1]słownik!$I$2:$J$31,2,0)</f>
        <v>Electronics and Automation</v>
      </c>
      <c r="L75" s="4" t="s">
        <v>32</v>
      </c>
      <c r="M75" s="6">
        <v>2</v>
      </c>
      <c r="N75" s="6">
        <v>10</v>
      </c>
      <c r="O75" s="6">
        <v>2</v>
      </c>
      <c r="P75" s="6">
        <v>10</v>
      </c>
      <c r="Q75" s="4" t="str">
        <f>VLOOKUP('[1]lista umów'!$F65,'[1]słownik_E+'!$A$1:$G$286,7,0)</f>
        <v>http://ua.es</v>
      </c>
      <c r="R75" s="4" t="str">
        <f>VLOOKUP('[1]lista umów'!$F65,'[1]słownik_E+'!$A$1:$G$286,6,0)</f>
        <v>s.internacional@ua.es</v>
      </c>
      <c r="S75" s="4" t="s">
        <v>123</v>
      </c>
      <c r="T75" s="4"/>
    </row>
    <row r="76" spans="1:20" s="35" customFormat="1" x14ac:dyDescent="0.25">
      <c r="A76" s="32" t="str">
        <f>VLOOKUP('[1]lista umów'!$F66,'[1]słownik_E+'!$A$1:$G$286,4,0)</f>
        <v>Hiszpania</v>
      </c>
      <c r="B76" s="32" t="s">
        <v>169</v>
      </c>
      <c r="C76" s="32" t="str">
        <f>VLOOKUP('[1]lista umów'!$F66,'[1]słownik_E+'!$A$1:$G$286,2,0)</f>
        <v>Universitat Politècnica de Catalunya</v>
      </c>
      <c r="D76" s="32" t="str">
        <f>VLOOKUP('[1]lista umów'!$F66,'[1]słownik_E+'!$A$1:$G$286,3,0)</f>
        <v>Technical University of Catalonia</v>
      </c>
      <c r="E76" s="32" t="s">
        <v>170</v>
      </c>
      <c r="F76" s="32" t="s">
        <v>21</v>
      </c>
      <c r="G76" s="33">
        <v>46660</v>
      </c>
      <c r="H76" s="32" t="s">
        <v>120</v>
      </c>
      <c r="I76" s="32" t="str">
        <f>VLOOKUP([1]!Tabela1[[#This Row],[wydział]],[1]słownik!$F$2:$G$12,2,0)</f>
        <v>dziedzina nauk inżynieryjno-technicznych / automatyka, elektronika, elektrotechnika i technologie kosmiczne</v>
      </c>
      <c r="J76" s="32" t="s">
        <v>121</v>
      </c>
      <c r="K76" s="32" t="str">
        <f>VLOOKUP(J76,[1]słownik!$I$2:$J$31,2,0)</f>
        <v>Electronics and Automation</v>
      </c>
      <c r="L76" s="32" t="s">
        <v>24</v>
      </c>
      <c r="M76" s="34">
        <v>2</v>
      </c>
      <c r="N76" s="34">
        <v>12</v>
      </c>
      <c r="O76" s="34">
        <v>2</v>
      </c>
      <c r="P76" s="34">
        <v>12</v>
      </c>
      <c r="Q76" s="32" t="str">
        <f>VLOOKUP('[1]lista umów'!$F66,'[1]słownik_E+'!$A$1:$G$286,7,0)</f>
        <v>www.upc.edu</v>
      </c>
      <c r="R76" s="32" t="str">
        <f>VLOOKUP('[1]lista umów'!$F66,'[1]słownik_E+'!$A$1:$G$286,6,0)</f>
        <v xml:space="preserve">rel.int@fib.upc.edu; vd.internacionals.fib@upc.edu; </v>
      </c>
      <c r="S76" s="32" t="s">
        <v>123</v>
      </c>
      <c r="T76" s="32"/>
    </row>
    <row r="77" spans="1:20" s="35" customFormat="1" x14ac:dyDescent="0.25">
      <c r="A77" s="4" t="str">
        <f>VLOOKUP('[1]lista umów'!$F67,'[1]słownik_E+'!$A$1:$G$286,4,0)</f>
        <v>Hiszpania</v>
      </c>
      <c r="B77" s="4" t="s">
        <v>171</v>
      </c>
      <c r="C77" s="4" t="str">
        <f>VLOOKUP('[1]lista umów'!$F67,'[1]słownik_E+'!$A$1:$G$286,2,0)</f>
        <v>Universidad de Cádiz</v>
      </c>
      <c r="D77" s="4" t="s">
        <v>172</v>
      </c>
      <c r="E77" s="4" t="s">
        <v>173</v>
      </c>
      <c r="F77" s="4" t="s">
        <v>21</v>
      </c>
      <c r="G77" s="5">
        <v>47391</v>
      </c>
      <c r="H77" s="4" t="s">
        <v>120</v>
      </c>
      <c r="I77" s="4" t="str">
        <f>VLOOKUP([1]!Tabela1[[#This Row],[wydział]],[1]słownik!$F$2:$G$12,2,0)</f>
        <v>dziedzina nauk inżynieryjno-technicznych / automatyka, elektronika, elektrotechnika i technologie kosmiczne</v>
      </c>
      <c r="J77" s="4" t="s">
        <v>121</v>
      </c>
      <c r="K77" s="4" t="str">
        <f>VLOOKUP(J77,[1]słownik!$I$2:$J$31,2,0)</f>
        <v>Electronics and Automation</v>
      </c>
      <c r="L77" s="4" t="s">
        <v>32</v>
      </c>
      <c r="M77" s="6">
        <v>2</v>
      </c>
      <c r="N77" s="6">
        <v>10</v>
      </c>
      <c r="O77" s="6">
        <v>2</v>
      </c>
      <c r="P77" s="6">
        <v>10</v>
      </c>
      <c r="Q77" s="4" t="str">
        <f>VLOOKUP('[1]lista umów'!$F67,'[1]słownik_E+'!$A$1:$G$286,7,0)</f>
        <v>http://uca.es</v>
      </c>
      <c r="R77" s="4" t="str">
        <f>VLOOKUP('[1]lista umów'!$F67,'[1]słownik_E+'!$A$1:$G$286,6,0)</f>
        <v>regina.stork@uca.es ; antoniojuan.gamaz@uca.es</v>
      </c>
      <c r="S77" s="4" t="s">
        <v>123</v>
      </c>
      <c r="T77" s="4"/>
    </row>
    <row r="78" spans="1:20" s="35" customFormat="1" x14ac:dyDescent="0.25">
      <c r="A78" s="32" t="s">
        <v>174</v>
      </c>
      <c r="B78" s="32" t="s">
        <v>171</v>
      </c>
      <c r="C78" s="32" t="s">
        <v>175</v>
      </c>
      <c r="D78" s="32" t="s">
        <v>172</v>
      </c>
      <c r="E78" s="32" t="s">
        <v>173</v>
      </c>
      <c r="F78" s="32" t="s">
        <v>21</v>
      </c>
      <c r="G78" s="33">
        <v>47391</v>
      </c>
      <c r="H78" s="32" t="s">
        <v>120</v>
      </c>
      <c r="I78" s="32" t="str">
        <f>VLOOKUP([1]!Tabela1[[#This Row],[wydział]],[1]słownik!$F$2:$G$12,2,0)</f>
        <v>dziedzina nauk inżynieryjno-technicznych / automatyka, elektronika, elektrotechnika i technologie kosmiczne</v>
      </c>
      <c r="J78" s="32" t="s">
        <v>176</v>
      </c>
      <c r="K78" s="32" t="str">
        <f>VLOOKUP(J78,[1]słownik!$I$2:$J$31,2,0)</f>
        <v>Engineering and Engineering Trades</v>
      </c>
      <c r="L78" s="32" t="s">
        <v>41</v>
      </c>
      <c r="M78" s="34">
        <v>1</v>
      </c>
      <c r="N78" s="34">
        <v>5</v>
      </c>
      <c r="O78" s="34">
        <v>1</v>
      </c>
      <c r="P78" s="34">
        <v>5</v>
      </c>
      <c r="Q78" s="32" t="str">
        <f>VLOOKUP('[1]lista umów'!$F68,'[1]słownik_E+'!$A$1:$G$286,7,0)</f>
        <v>http://uca.es</v>
      </c>
      <c r="R78" s="32" t="str">
        <f>VLOOKUP('[1]lista umów'!$F68,'[1]słownik_E+'!$A$1:$G$286,6,0)</f>
        <v>regina.stork@uca.es ; antoniojuan.gamaz@uca.es</v>
      </c>
      <c r="S78" s="32" t="s">
        <v>123</v>
      </c>
      <c r="T78" s="32"/>
    </row>
    <row r="79" spans="1:20" s="35" customFormat="1" x14ac:dyDescent="0.25">
      <c r="A79" s="4" t="str">
        <f>VLOOKUP('[1]lista umów'!$F69,'[1]słownik_E+'!$A$1:$G$286,4,0)</f>
        <v>Hiszpania</v>
      </c>
      <c r="B79" s="4" t="s">
        <v>177</v>
      </c>
      <c r="C79" s="4" t="str">
        <f>VLOOKUP('[1]lista umów'!$F69,'[1]słownik_E+'!$A$1:$G$286,2,0)</f>
        <v>Universidad Politécnica de Cartagena</v>
      </c>
      <c r="D79" s="4" t="str">
        <f>VLOOKUP('[1]lista umów'!$F69,'[1]słownik_E+'!$A$1:$G$286,3,0)</f>
        <v>Polytechnic University of Cartagena</v>
      </c>
      <c r="E79" s="4" t="s">
        <v>178</v>
      </c>
      <c r="F79" s="4" t="s">
        <v>21</v>
      </c>
      <c r="G79" s="5">
        <v>47026</v>
      </c>
      <c r="H79" s="4" t="s">
        <v>120</v>
      </c>
      <c r="I79" s="4" t="str">
        <f>VLOOKUP([1]!Tabela1[[#This Row],[wydział]],[1]słownik!$F$2:$G$12,2,0)</f>
        <v>dziedzina nauk inżynieryjno-technicznych / automatyka, elektronika, elektrotechnika i technologie kosmiczne</v>
      </c>
      <c r="J79" s="4" t="s">
        <v>121</v>
      </c>
      <c r="K79" s="4" t="str">
        <f>VLOOKUP(J79,[1]słownik!$I$2:$J$31,2,0)</f>
        <v>Electronics and Automation</v>
      </c>
      <c r="L79" s="4" t="s">
        <v>32</v>
      </c>
      <c r="M79" s="6">
        <v>2</v>
      </c>
      <c r="N79" s="6">
        <v>20</v>
      </c>
      <c r="O79" s="6">
        <v>2</v>
      </c>
      <c r="P79" s="6">
        <v>20</v>
      </c>
      <c r="Q79" s="4" t="str">
        <f>VLOOKUP('[1]lista umów'!$F69,'[1]słownik_E+'!$A$1:$G$286,7,0)</f>
        <v>https://www.upct.es/</v>
      </c>
      <c r="R79" s="4" t="str">
        <f>VLOOKUP('[1]lista umów'!$F69,'[1]słownik_E+'!$A$1:$G$286,6,0)</f>
        <v>incoming@upct.es</v>
      </c>
      <c r="S79" s="4" t="s">
        <v>123</v>
      </c>
      <c r="T79" s="4"/>
    </row>
    <row r="80" spans="1:20" s="35" customFormat="1" x14ac:dyDescent="0.25">
      <c r="A80" s="32" t="s">
        <v>174</v>
      </c>
      <c r="B80" s="32" t="s">
        <v>177</v>
      </c>
      <c r="C80" s="32" t="s">
        <v>179</v>
      </c>
      <c r="D80" s="32" t="s">
        <v>180</v>
      </c>
      <c r="E80" s="32" t="s">
        <v>181</v>
      </c>
      <c r="F80" s="32" t="s">
        <v>21</v>
      </c>
      <c r="G80" s="33">
        <v>47026</v>
      </c>
      <c r="H80" s="32" t="s">
        <v>120</v>
      </c>
      <c r="I80" s="32" t="str">
        <f>VLOOKUP([1]!Tabela1[[#This Row],[wydział]],[1]słownik!$F$2:$G$12,2,0)</f>
        <v>dziedzina nauk inżynieryjno-technicznych / automatyka, elektronika, elektrotechnika i technologie kosmiczne</v>
      </c>
      <c r="J80" s="32" t="s">
        <v>121</v>
      </c>
      <c r="K80" s="32" t="str">
        <f>VLOOKUP(J80,[1]słownik!$I$2:$J$31,2,0)</f>
        <v>Electronics and Automation</v>
      </c>
      <c r="L80" s="32" t="s">
        <v>41</v>
      </c>
      <c r="M80" s="34">
        <v>2</v>
      </c>
      <c r="N80" s="34">
        <v>20</v>
      </c>
      <c r="O80" s="34">
        <v>2</v>
      </c>
      <c r="P80" s="34">
        <v>20</v>
      </c>
      <c r="Q80" s="32" t="e">
        <f>VLOOKUP('[1]lista umów'!$F70,'[1]słownik_E+'!$A$1:$G$286,7,0)</f>
        <v>#N/A</v>
      </c>
      <c r="R80" s="32" t="e">
        <f>VLOOKUP('[1]lista umów'!$F70,'[1]słownik_E+'!$A$1:$G$286,6,0)</f>
        <v>#N/A</v>
      </c>
      <c r="S80" s="32" t="s">
        <v>123</v>
      </c>
      <c r="T80" s="32"/>
    </row>
    <row r="81" spans="1:20" s="35" customFormat="1" x14ac:dyDescent="0.25">
      <c r="A81" s="32" t="str">
        <f>VLOOKUP('[1]lista umów'!$F72,'[1]słownik_E+'!$A$1:$G$286,4,0)</f>
        <v>Hiszpania</v>
      </c>
      <c r="B81" s="32" t="s">
        <v>52</v>
      </c>
      <c r="C81" s="32" t="s">
        <v>182</v>
      </c>
      <c r="D81" s="32" t="s">
        <v>183</v>
      </c>
      <c r="E81" s="32" t="s">
        <v>54</v>
      </c>
      <c r="F81" s="32" t="s">
        <v>21</v>
      </c>
      <c r="G81" s="33">
        <v>47391</v>
      </c>
      <c r="H81" s="32" t="s">
        <v>120</v>
      </c>
      <c r="I81" s="32" t="str">
        <f>VLOOKUP([1]!Tabela1[[#This Row],[wydział]],[1]słownik!$F$2:$G$12,2,0)</f>
        <v>dziedzina nauk inżynieryjno-technicznych / automatyka, elektronika, elektrotechnika i technologie kosmiczne</v>
      </c>
      <c r="J81" s="32" t="s">
        <v>188</v>
      </c>
      <c r="K81" s="32" t="str">
        <f>VLOOKUP(J81,[1]słownik!$I$2:$J$31,2,0)</f>
        <v>Mathematics and Statistics</v>
      </c>
      <c r="L81" s="32" t="s">
        <v>24</v>
      </c>
      <c r="M81" s="34">
        <v>2</v>
      </c>
      <c r="N81" s="34">
        <v>20</v>
      </c>
      <c r="O81" s="34">
        <v>0</v>
      </c>
      <c r="P81" s="34">
        <v>0</v>
      </c>
      <c r="Q81" s="32" t="str">
        <f>VLOOKUP('[1]lista umów'!$F72,'[1]słownik_E+'!$A$1:$G$286,7,0)</f>
        <v>www.upm.es</v>
      </c>
      <c r="R81" s="32" t="s">
        <v>186</v>
      </c>
      <c r="S81" s="32" t="s">
        <v>189</v>
      </c>
      <c r="T81" s="32" t="s">
        <v>190</v>
      </c>
    </row>
    <row r="82" spans="1:20" s="35" customFormat="1" x14ac:dyDescent="0.25">
      <c r="A82" s="4" t="str">
        <f>VLOOKUP('[1]lista umów'!$F73,'[1]słownik_E+'!$A$1:$G$286,4,0)</f>
        <v>Hiszpania</v>
      </c>
      <c r="B82" s="4" t="s">
        <v>55</v>
      </c>
      <c r="C82" s="4" t="str">
        <f>VLOOKUP('[1]lista umów'!$F73,'[1]słownik_E+'!$A$1:$G$286,2,0)</f>
        <v>Universidad de Málaga</v>
      </c>
      <c r="D82" s="4" t="str">
        <f>VLOOKUP('[1]lista umów'!$F73,'[1]słownik_E+'!$A$1:$G$286,3,0)</f>
        <v>University of Malaga</v>
      </c>
      <c r="E82" s="4" t="s">
        <v>56</v>
      </c>
      <c r="F82" s="4" t="s">
        <v>21</v>
      </c>
      <c r="G82" s="5">
        <v>47391</v>
      </c>
      <c r="H82" s="4" t="s">
        <v>120</v>
      </c>
      <c r="I82" s="4" t="str">
        <f>VLOOKUP([1]!Tabela1[[#This Row],[wydział]],[1]słownik!$F$2:$G$12,2,0)</f>
        <v>dziedzina nauk inżynieryjno-technicznych / automatyka, elektronika, elektrotechnika i technologie kosmiczne</v>
      </c>
      <c r="J82" s="4" t="s">
        <v>145</v>
      </c>
      <c r="K82" s="4" t="str">
        <f>VLOOKUP(J82,[1]słownik!$I$2:$J$31,2,0)</f>
        <v>Electricity and Energy</v>
      </c>
      <c r="L82" s="4" t="s">
        <v>24</v>
      </c>
      <c r="M82" s="6">
        <v>2</v>
      </c>
      <c r="N82" s="6">
        <v>10</v>
      </c>
      <c r="O82" s="6">
        <v>2</v>
      </c>
      <c r="P82" s="6">
        <v>10</v>
      </c>
      <c r="Q82" s="4" t="str">
        <f>VLOOKUP('[1]lista umów'!$F73,'[1]słownik_E+'!$A$1:$G$286,7,0)</f>
        <v>http://www.uma.es/</v>
      </c>
      <c r="R82" s="4" t="str">
        <f>VLOOKUP('[1]lista umów'!$F73,'[1]słownik_E+'!$A$1:$G$286,6,0)</f>
        <v>lbarranco@uma.es; submov.eii@uma.es;</v>
      </c>
      <c r="S82" s="4" t="s">
        <v>123</v>
      </c>
      <c r="T82" s="4"/>
    </row>
    <row r="83" spans="1:20" s="35" customFormat="1" x14ac:dyDescent="0.25">
      <c r="A83" s="32" t="str">
        <f>VLOOKUP('[1]lista umów'!$F74,'[1]słownik_E+'!$A$1:$G$286,4,0)</f>
        <v>Hiszpania</v>
      </c>
      <c r="B83" s="32" t="s">
        <v>57</v>
      </c>
      <c r="C83" s="32" t="str">
        <f>VLOOKUP('[1]lista umów'!$F74,'[1]słownik_E+'!$A$1:$G$286,2,0)</f>
        <v>Universidad de Cantabria</v>
      </c>
      <c r="D83" s="32" t="str">
        <f>VLOOKUP('[1]lista umów'!$F74,'[1]słownik_E+'!$A$1:$G$286,3,0)</f>
        <v>University of Cantabria</v>
      </c>
      <c r="E83" s="32" t="s">
        <v>58</v>
      </c>
      <c r="F83" s="32" t="s">
        <v>21</v>
      </c>
      <c r="G83" s="33">
        <v>46660</v>
      </c>
      <c r="H83" s="32" t="s">
        <v>120</v>
      </c>
      <c r="I83" s="32" t="str">
        <f>VLOOKUP([1]!Tabela1[[#This Row],[wydział]],[1]słownik!$F$2:$G$12,2,0)</f>
        <v>dziedzina nauk inżynieryjno-technicznych / automatyka, elektronika, elektrotechnika i technologie kosmiczne</v>
      </c>
      <c r="J83" s="32" t="s">
        <v>176</v>
      </c>
      <c r="K83" s="32" t="str">
        <f>VLOOKUP(J83,[1]słownik!$I$2:$J$31,2,0)</f>
        <v>Engineering and Engineering Trades</v>
      </c>
      <c r="L83" s="32" t="s">
        <v>32</v>
      </c>
      <c r="M83" s="34">
        <v>2</v>
      </c>
      <c r="N83" s="34">
        <v>10</v>
      </c>
      <c r="O83" s="34">
        <v>2</v>
      </c>
      <c r="P83" s="34">
        <v>10</v>
      </c>
      <c r="Q83" s="32" t="str">
        <f>VLOOKUP('[1]lista umów'!$F74,'[1]słownik_E+'!$A$1:$G$286,7,0)</f>
        <v>http://web.unican.es</v>
      </c>
      <c r="R83" s="32" t="str">
        <f>VLOOKUP('[1]lista umów'!$F74,'[1]słownik_E+'!$A$1:$G$286,6,0)</f>
        <v>exchange.students@unican.es</v>
      </c>
      <c r="S83" s="32" t="s">
        <v>123</v>
      </c>
      <c r="T83" s="32"/>
    </row>
    <row r="84" spans="1:20" s="35" customFormat="1" x14ac:dyDescent="0.25">
      <c r="A84" s="4" t="str">
        <f>VLOOKUP('[1]lista umów'!$F75,'[1]słownik_E+'!$A$1:$G$286,4,0)</f>
        <v>Hiszpania</v>
      </c>
      <c r="B84" s="4" t="s">
        <v>191</v>
      </c>
      <c r="C84" s="4" t="str">
        <f>VLOOKUP('[1]lista umów'!$F75,'[1]słownik_E+'!$A$1:$G$286,2,0)</f>
        <v>Universitat Politècnica de València</v>
      </c>
      <c r="D84" s="4" t="s">
        <v>192</v>
      </c>
      <c r="E84" s="4" t="s">
        <v>61</v>
      </c>
      <c r="F84" s="4" t="s">
        <v>21</v>
      </c>
      <c r="G84" s="5">
        <v>46660</v>
      </c>
      <c r="H84" s="4" t="s">
        <v>120</v>
      </c>
      <c r="I84" s="4" t="str">
        <f>VLOOKUP([1]!Tabela1[[#This Row],[wydział]],[1]słownik!$F$2:$G$12,2,0)</f>
        <v>dziedzina nauk inżynieryjno-technicznych / automatyka, elektronika, elektrotechnika i technologie kosmiczne</v>
      </c>
      <c r="J84" s="4" t="s">
        <v>121</v>
      </c>
      <c r="K84" s="4" t="str">
        <f>VLOOKUP(J84,[1]słownik!$I$2:$J$31,2,0)</f>
        <v>Electronics and Automation</v>
      </c>
      <c r="L84" s="4" t="s">
        <v>32</v>
      </c>
      <c r="M84" s="6">
        <v>2</v>
      </c>
      <c r="N84" s="6">
        <v>10</v>
      </c>
      <c r="O84" s="6">
        <v>2</v>
      </c>
      <c r="P84" s="6">
        <v>10</v>
      </c>
      <c r="Q84" s="4" t="str">
        <f>VLOOKUP('[1]lista umów'!$F75,'[1]słownik_E+'!$A$1:$G$286,7,0)</f>
        <v xml:space="preserve">http://www.upv.es </v>
      </c>
      <c r="R84" s="4" t="s">
        <v>193</v>
      </c>
      <c r="S84" s="4" t="s">
        <v>123</v>
      </c>
      <c r="T84" s="4"/>
    </row>
    <row r="85" spans="1:20" s="35" customFormat="1" x14ac:dyDescent="0.25">
      <c r="A85" s="4" t="str">
        <f>VLOOKUP('[1]lista umów'!$F95,'[1]słownik_E+'!$A$1:$G$286,4,0)</f>
        <v>Hiszpania</v>
      </c>
      <c r="B85" s="4" t="s">
        <v>171</v>
      </c>
      <c r="C85" s="4" t="str">
        <f>VLOOKUP('[1]lista umów'!$F95,'[1]słownik_E+'!$A$1:$G$286,2,0)</f>
        <v>Universidad de Cádiz</v>
      </c>
      <c r="D85" s="4" t="str">
        <f>VLOOKUP('[1]lista umów'!$F95,'[1]słownik_E+'!$A$1:$G$286,3,0)</f>
        <v>University of Cadiz</v>
      </c>
      <c r="E85" s="4" t="s">
        <v>173</v>
      </c>
      <c r="F85" s="4" t="s">
        <v>21</v>
      </c>
      <c r="G85" s="5">
        <v>47391</v>
      </c>
      <c r="H85" s="4" t="s">
        <v>120</v>
      </c>
      <c r="I85" s="4" t="str">
        <f>VLOOKUP([1]!Tabela1[[#This Row],[wydział]],[1]słownik!$F$2:$G$12,2,0)</f>
        <v>dziedzina nauk inżynieryjno-technicznych / automatyka, elektronika, elektrotechnika i technologie kosmiczne</v>
      </c>
      <c r="J85" s="4" t="s">
        <v>145</v>
      </c>
      <c r="K85" s="4" t="str">
        <f>VLOOKUP(J85,[1]słownik!$I$2:$J$31,2,0)</f>
        <v>Electricity and Energy</v>
      </c>
      <c r="L85" s="4" t="s">
        <v>32</v>
      </c>
      <c r="M85" s="6">
        <v>2</v>
      </c>
      <c r="N85" s="6">
        <v>10</v>
      </c>
      <c r="O85" s="6">
        <v>2</v>
      </c>
      <c r="P85" s="6">
        <v>10</v>
      </c>
      <c r="Q85" s="4" t="str">
        <f>VLOOKUP('[1]lista umów'!$F95,'[1]słownik_E+'!$A$1:$G$286,7,0)</f>
        <v>http://uca.es</v>
      </c>
      <c r="R85" s="4" t="str">
        <f>VLOOKUP('[1]lista umów'!$F95,'[1]słownik_E+'!$A$1:$G$286,6,0)</f>
        <v>regina.stork@uca.es ; antoniojuan.gamaz@uca.es</v>
      </c>
      <c r="S85" s="4" t="s">
        <v>218</v>
      </c>
      <c r="T85" s="4"/>
    </row>
    <row r="86" spans="1:20" s="35" customFormat="1" x14ac:dyDescent="0.25">
      <c r="A86" s="32" t="str">
        <f>VLOOKUP('[1]lista umów'!$F96,'[1]słownik_E+'!$A$1:$G$286,4,0)</f>
        <v>Hiszpania</v>
      </c>
      <c r="B86" s="32" t="s">
        <v>224</v>
      </c>
      <c r="C86" s="32" t="str">
        <f>VLOOKUP('[1]lista umów'!$F96,'[1]słownik_E+'!$A$1:$G$286,2,0)</f>
        <v>Universidad de Jaén</v>
      </c>
      <c r="D86" s="32" t="str">
        <f>VLOOKUP('[1]lista umów'!$F96,'[1]słownik_E+'!$A$1:$G$286,3,0)</f>
        <v>Jaen University</v>
      </c>
      <c r="E86" s="32" t="s">
        <v>225</v>
      </c>
      <c r="F86" s="32" t="s">
        <v>21</v>
      </c>
      <c r="G86" s="33">
        <v>46660</v>
      </c>
      <c r="H86" s="32" t="s">
        <v>120</v>
      </c>
      <c r="I86" s="32" t="str">
        <f>VLOOKUP([1]!Tabela1[[#This Row],[wydział]],[1]słownik!$F$2:$G$12,2,0)</f>
        <v>dziedzina nauk inżynieryjno-technicznych / automatyka, elektronika, elektrotechnika i technologie kosmiczne</v>
      </c>
      <c r="J86" s="32" t="s">
        <v>145</v>
      </c>
      <c r="K86" s="32" t="str">
        <f>VLOOKUP(J86,[1]słownik!$I$2:$J$31,2,0)</f>
        <v>Electricity and Energy</v>
      </c>
      <c r="L86" s="32" t="s">
        <v>32</v>
      </c>
      <c r="M86" s="34">
        <v>2</v>
      </c>
      <c r="N86" s="34">
        <v>20</v>
      </c>
      <c r="O86" s="34">
        <v>2</v>
      </c>
      <c r="P86" s="34">
        <v>20</v>
      </c>
      <c r="Q86" s="32" t="str">
        <f>VLOOKUP('[1]lista umów'!$F96,'[1]słownik_E+'!$A$1:$G$286,7,0)</f>
        <v>htttp://www.ujaen.es</v>
      </c>
      <c r="R86" s="32" t="str">
        <f>VLOOKUP('[1]lista umów'!$F96,'[1]słownik_E+'!$A$1:$G$286,6,0)</f>
        <v xml:space="preserve">dprendon@ujaen.es;   secrel@ujaen.es </v>
      </c>
      <c r="S86" s="32" t="s">
        <v>218</v>
      </c>
      <c r="T86" s="32"/>
    </row>
    <row r="87" spans="1:20" s="35" customFormat="1" x14ac:dyDescent="0.25">
      <c r="A87" s="4" t="str">
        <f>VLOOKUP('[1]lista umów'!$F99,'[1]słownik_E+'!$A$1:$G$286,4,0)</f>
        <v>Hiszpania</v>
      </c>
      <c r="B87" s="4" t="s">
        <v>55</v>
      </c>
      <c r="C87" s="4" t="str">
        <f>VLOOKUP('[1]lista umów'!$F99,'[1]słownik_E+'!$A$1:$G$286,2,0)</f>
        <v>Universidad de Málaga</v>
      </c>
      <c r="D87" s="4" t="str">
        <f>VLOOKUP('[1]lista umów'!$F99,'[1]słownik_E+'!$A$1:$G$286,3,0)</f>
        <v>University of Malaga</v>
      </c>
      <c r="E87" s="4" t="s">
        <v>56</v>
      </c>
      <c r="F87" s="4" t="s">
        <v>21</v>
      </c>
      <c r="G87" s="5">
        <v>47391</v>
      </c>
      <c r="H87" s="4" t="s">
        <v>120</v>
      </c>
      <c r="I87" s="4" t="str">
        <f>VLOOKUP([1]!Tabela1[[#This Row],[wydział]],[1]słownik!$F$2:$G$12,2,0)</f>
        <v>dziedzina nauk inżynieryjno-technicznych / automatyka, elektronika, elektrotechnika i technologie kosmiczne</v>
      </c>
      <c r="J87" s="4" t="s">
        <v>121</v>
      </c>
      <c r="K87" s="4" t="str">
        <f>VLOOKUP(J87,[1]słownik!$I$2:$J$31,2,0)</f>
        <v>Electronics and Automation</v>
      </c>
      <c r="L87" s="4" t="s">
        <v>24</v>
      </c>
      <c r="M87" s="6">
        <v>2</v>
      </c>
      <c r="N87" s="6">
        <v>10</v>
      </c>
      <c r="O87" s="6">
        <v>2</v>
      </c>
      <c r="P87" s="6">
        <v>10</v>
      </c>
      <c r="Q87" s="4" t="str">
        <f>VLOOKUP('[1]lista umów'!$F99,'[1]słownik_E+'!$A$1:$G$286,7,0)</f>
        <v>http://www.uma.es/</v>
      </c>
      <c r="R87" s="4" t="str">
        <f>VLOOKUP('[1]lista umów'!$F99,'[1]słownik_E+'!$A$1:$G$286,6,0)</f>
        <v>lbarranco@uma.es; submov.eii@uma.es;</v>
      </c>
      <c r="S87" s="4" t="s">
        <v>218</v>
      </c>
      <c r="T87" s="4"/>
    </row>
    <row r="88" spans="1:20" s="35" customFormat="1" x14ac:dyDescent="0.25">
      <c r="A88" s="32" t="str">
        <f>VLOOKUP('[1]lista umów'!$F100,'[1]słownik_E+'!$A$1:$G$286,4,0)</f>
        <v>Hiszpania</v>
      </c>
      <c r="B88" s="32" t="s">
        <v>57</v>
      </c>
      <c r="C88" s="32" t="str">
        <f>VLOOKUP('[1]lista umów'!$F100,'[1]słownik_E+'!$A$1:$G$286,2,0)</f>
        <v>Universidad de Cantabria</v>
      </c>
      <c r="D88" s="32" t="str">
        <f>VLOOKUP('[1]lista umów'!$F100,'[1]słownik_E+'!$A$1:$G$286,3,0)</f>
        <v>University of Cantabria</v>
      </c>
      <c r="E88" s="32" t="s">
        <v>58</v>
      </c>
      <c r="F88" s="32" t="s">
        <v>21</v>
      </c>
      <c r="G88" s="33">
        <v>46660</v>
      </c>
      <c r="H88" s="32" t="s">
        <v>120</v>
      </c>
      <c r="I88" s="32" t="str">
        <f>VLOOKUP([1]!Tabela1[[#This Row],[wydział]],[1]słownik!$F$2:$G$12,2,0)</f>
        <v>dziedzina nauk inżynieryjno-technicznych / automatyka, elektronika, elektrotechnika i technologie kosmiczne</v>
      </c>
      <c r="J88" s="32" t="s">
        <v>145</v>
      </c>
      <c r="K88" s="32" t="str">
        <f>VLOOKUP(J88,[1]słownik!$I$2:$J$31,2,0)</f>
        <v>Electricity and Energy</v>
      </c>
      <c r="L88" s="32" t="s">
        <v>24</v>
      </c>
      <c r="M88" s="34">
        <v>2</v>
      </c>
      <c r="N88" s="34">
        <v>12</v>
      </c>
      <c r="O88" s="34">
        <v>2</v>
      </c>
      <c r="P88" s="34">
        <v>12</v>
      </c>
      <c r="Q88" s="32" t="str">
        <f>VLOOKUP('[1]lista umów'!$F100,'[1]słownik_E+'!$A$1:$G$286,7,0)</f>
        <v>http://web.unican.es</v>
      </c>
      <c r="R88" s="32" t="str">
        <f>VLOOKUP('[1]lista umów'!$F100,'[1]słownik_E+'!$A$1:$G$286,6,0)</f>
        <v>exchange.students@unican.es</v>
      </c>
      <c r="S88" s="32" t="s">
        <v>218</v>
      </c>
      <c r="T88" s="32"/>
    </row>
    <row r="89" spans="1:20" s="35" customFormat="1" x14ac:dyDescent="0.25">
      <c r="A89" s="4" t="str">
        <f>VLOOKUP('[1]lista umów'!$F101,'[1]słownik_E+'!$A$1:$G$286,4,0)</f>
        <v>Hiszpania</v>
      </c>
      <c r="B89" s="4" t="s">
        <v>234</v>
      </c>
      <c r="C89" s="4" t="str">
        <f>VLOOKUP('[1]lista umów'!$F101,'[1]słownik_E+'!$A$1:$G$286,2,0)</f>
        <v>Universidad de Sevilla</v>
      </c>
      <c r="D89" s="4" t="str">
        <f>VLOOKUP('[1]lista umów'!$F101,'[1]słownik_E+'!$A$1:$G$286,3,0)</f>
        <v>University of Seville</v>
      </c>
      <c r="E89" s="4" t="s">
        <v>235</v>
      </c>
      <c r="F89" s="4" t="s">
        <v>21</v>
      </c>
      <c r="G89" s="5">
        <v>46660</v>
      </c>
      <c r="H89" s="4" t="s">
        <v>120</v>
      </c>
      <c r="I89" s="4" t="str">
        <f>VLOOKUP([1]!Tabela1[[#This Row],[wydział]],[1]słownik!$F$2:$G$12,2,0)</f>
        <v>dziedzina nauk inżynieryjno-technicznych / automatyka, elektronika, elektrotechnika i technologie kosmiczne</v>
      </c>
      <c r="J89" s="4" t="s">
        <v>145</v>
      </c>
      <c r="K89" s="4" t="str">
        <f>VLOOKUP(J89,[1]słownik!$I$2:$J$31,2,0)</f>
        <v>Electricity and Energy</v>
      </c>
      <c r="L89" s="4" t="s">
        <v>24</v>
      </c>
      <c r="M89" s="6">
        <v>2</v>
      </c>
      <c r="N89" s="6">
        <v>5</v>
      </c>
      <c r="O89" s="6">
        <v>2</v>
      </c>
      <c r="P89" s="6">
        <v>5</v>
      </c>
      <c r="Q89" s="4" t="str">
        <f>VLOOKUP('[1]lista umów'!$F101,'[1]słownik_E+'!$A$1:$G$286,7,0)</f>
        <v>www.international.us.es</v>
      </c>
      <c r="R89" s="4" t="str">
        <f>VLOOKUP('[1]lista umów'!$F101,'[1]słownik_E+'!$A$1:$G$286,6,0)</f>
        <v>relint4@us.es</v>
      </c>
      <c r="S89" s="4" t="s">
        <v>218</v>
      </c>
      <c r="T89" s="4"/>
    </row>
    <row r="90" spans="1:20" s="35" customFormat="1" x14ac:dyDescent="0.25">
      <c r="A90" s="4" t="str">
        <f>VLOOKUP('[1]lista umów'!$F161,'[1]słownik_E+'!$A$1:$G$286,4,0)</f>
        <v>Hiszpania</v>
      </c>
      <c r="B90" s="4" t="s">
        <v>52</v>
      </c>
      <c r="C90" s="4" t="s">
        <v>226</v>
      </c>
      <c r="D90" s="4" t="s">
        <v>227</v>
      </c>
      <c r="E90" s="4" t="s">
        <v>54</v>
      </c>
      <c r="F90" s="4" t="s">
        <v>21</v>
      </c>
      <c r="G90" s="5">
        <v>47391</v>
      </c>
      <c r="H90" s="4" t="s">
        <v>120</v>
      </c>
      <c r="I90" s="4" t="str">
        <f>VLOOKUP([1]!Tabela1[[#This Row],[wydział]],[1]słownik!$F$2:$G$12,2,0)</f>
        <v>dziedzina nauk inżynieryjno-technicznych / automatyka, elektronika, elektrotechnika i technologie kosmiczne</v>
      </c>
      <c r="J90" s="4" t="s">
        <v>121</v>
      </c>
      <c r="K90" s="4" t="str">
        <f>VLOOKUP(J90,[1]słownik!$I$2:$J$31,2,0)</f>
        <v>Electronics and Automation</v>
      </c>
      <c r="L90" s="4" t="s">
        <v>24</v>
      </c>
      <c r="M90" s="6">
        <v>2</v>
      </c>
      <c r="N90" s="6">
        <v>20</v>
      </c>
      <c r="O90" s="6">
        <v>2</v>
      </c>
      <c r="P90" s="6">
        <v>20</v>
      </c>
      <c r="Q90" s="4" t="str">
        <f>VLOOKUP('[1]lista umów'!$F161,'[1]słownik_E+'!$A$1:$G$286,7,0)</f>
        <v>www.upm.es</v>
      </c>
      <c r="R90" s="4" t="s">
        <v>229</v>
      </c>
      <c r="S90" s="4" t="s">
        <v>123</v>
      </c>
      <c r="T90" s="4"/>
    </row>
    <row r="91" spans="1:20" s="35" customFormat="1" x14ac:dyDescent="0.25">
      <c r="A91" s="32" t="str">
        <f>VLOOKUP('[1]lista umów'!$F380,'[1]słownik_E+'!$A$1:$G$286,4,0)</f>
        <v>Hiszpania</v>
      </c>
      <c r="B91" s="32" t="s">
        <v>52</v>
      </c>
      <c r="C91" s="32" t="s">
        <v>513</v>
      </c>
      <c r="D91" s="32" t="s">
        <v>514</v>
      </c>
      <c r="E91" s="32" t="s">
        <v>54</v>
      </c>
      <c r="F91" s="32" t="s">
        <v>21</v>
      </c>
      <c r="G91" s="33">
        <v>47391</v>
      </c>
      <c r="H91" s="32" t="s">
        <v>120</v>
      </c>
      <c r="I91" s="32" t="str">
        <f>VLOOKUP([1]!Tabela1[[#This Row],[wydział]],[1]słownik!$F$2:$G$12,2,0)</f>
        <v>dziedzina nauk inżynieryjno-technicznych / automatyka, elektronika, elektrotechnika i technologie kosmiczne</v>
      </c>
      <c r="J91" s="32" t="s">
        <v>121</v>
      </c>
      <c r="K91" s="32" t="s">
        <v>125</v>
      </c>
      <c r="L91" s="32" t="s">
        <v>90</v>
      </c>
      <c r="M91" s="34">
        <v>2</v>
      </c>
      <c r="N91" s="34">
        <v>12</v>
      </c>
      <c r="O91" s="34">
        <v>2</v>
      </c>
      <c r="P91" s="34">
        <v>12</v>
      </c>
      <c r="Q91" s="32" t="str">
        <f>VLOOKUP('[1]lista umów'!$F380,'[1]słownik_E+'!$A$1:$G$286,7,0)</f>
        <v>www.upm.es</v>
      </c>
      <c r="R91" s="32" t="s">
        <v>515</v>
      </c>
      <c r="S91" s="32" t="s">
        <v>123</v>
      </c>
      <c r="T91" s="32"/>
    </row>
    <row r="92" spans="1:20" s="35" customFormat="1" x14ac:dyDescent="0.25">
      <c r="A92" s="4" t="str">
        <f>VLOOKUP('[1]lista umów'!$F496,'[1]słownik_E+'!$A$1:$G$286,4,0)</f>
        <v>Hiszpania</v>
      </c>
      <c r="B92" s="4" t="s">
        <v>52</v>
      </c>
      <c r="C92" s="4" t="s">
        <v>513</v>
      </c>
      <c r="D92" s="4" t="s">
        <v>514</v>
      </c>
      <c r="E92" s="4" t="s">
        <v>54</v>
      </c>
      <c r="F92" s="32" t="s">
        <v>21</v>
      </c>
      <c r="G92" s="5">
        <v>47391</v>
      </c>
      <c r="H92" s="4" t="s">
        <v>120</v>
      </c>
      <c r="I92" s="4" t="str">
        <f>VLOOKUP([1]!Tabela1[[#This Row],[wydział]],[1]słownik!$F$2:$G$12,2,0)</f>
        <v>dziedzina nauk inżynieryjno-technicznych / automatyka, elektronika, elektrotechnika i technologie kosmiczne</v>
      </c>
      <c r="J92" s="4" t="s">
        <v>145</v>
      </c>
      <c r="K92" s="4" t="str">
        <f>VLOOKUP(J92,[1]słownik!$I$2:$J$31,2,0)</f>
        <v>Electricity and Energy</v>
      </c>
      <c r="L92" s="4" t="s">
        <v>90</v>
      </c>
      <c r="M92" s="6">
        <v>2</v>
      </c>
      <c r="N92" s="6">
        <v>12</v>
      </c>
      <c r="O92" s="6">
        <v>2</v>
      </c>
      <c r="P92" s="6">
        <v>12</v>
      </c>
      <c r="Q92" s="4" t="str">
        <f>VLOOKUP('[1]lista umów'!$F496,'[1]słownik_E+'!$A$1:$G$286,7,0)</f>
        <v>www.upm.es</v>
      </c>
      <c r="R92" s="4" t="s">
        <v>515</v>
      </c>
      <c r="S92" s="4" t="s">
        <v>218</v>
      </c>
      <c r="T92" s="4"/>
    </row>
    <row r="93" spans="1:20" s="35" customFormat="1" x14ac:dyDescent="0.25">
      <c r="A93" s="32" t="str">
        <f>VLOOKUP('[1]lista umów'!$F76,'[1]słownik_E+'!$A$1:$G$286,4,0)</f>
        <v>Litwa</v>
      </c>
      <c r="B93" s="32" t="s">
        <v>194</v>
      </c>
      <c r="C93" s="32" t="str">
        <f>VLOOKUP('[1]lista umów'!$F76,'[1]słownik_E+'!$A$1:$G$286,2,0)</f>
        <v>Vilniaus Gedimino Technikos Universitetas</v>
      </c>
      <c r="D93" s="32" t="str">
        <f>VLOOKUP('[1]lista umów'!$F76,'[1]słownik_E+'!$A$1:$G$286,3,0)</f>
        <v>Vilnius Gediminas Technical University</v>
      </c>
      <c r="E93" s="32" t="s">
        <v>195</v>
      </c>
      <c r="F93" s="32" t="s">
        <v>21</v>
      </c>
      <c r="G93" s="33">
        <v>47391</v>
      </c>
      <c r="H93" s="32" t="s">
        <v>120</v>
      </c>
      <c r="I93" s="32" t="str">
        <f>VLOOKUP([1]!Tabela1[[#This Row],[wydział]],[1]słownik!$F$2:$G$12,2,0)</f>
        <v>dziedzina nauk inżynieryjno-technicznych / automatyka, elektronika, elektrotechnika i technologie kosmiczne</v>
      </c>
      <c r="J93" s="32" t="s">
        <v>121</v>
      </c>
      <c r="K93" s="32" t="str">
        <f>VLOOKUP(J93,[1]słownik!$I$2:$J$31,2,0)</f>
        <v>Electronics and Automation</v>
      </c>
      <c r="L93" s="32" t="s">
        <v>32</v>
      </c>
      <c r="M93" s="34">
        <v>1</v>
      </c>
      <c r="N93" s="34">
        <v>5</v>
      </c>
      <c r="O93" s="34">
        <v>1</v>
      </c>
      <c r="P93" s="34">
        <v>5</v>
      </c>
      <c r="Q93" s="32" t="str">
        <f>VLOOKUP('[1]lista umów'!$F76,'[1]słownik_E+'!$A$1:$G$286,7,0)</f>
        <v>https://vilniustech.lt/</v>
      </c>
      <c r="R93" s="32" t="str">
        <f>VLOOKUP('[1]lista umów'!$F76,'[1]słownik_E+'!$A$1:$G$286,6,0)</f>
        <v>a.aleknaviciene@vtdko.lt</v>
      </c>
      <c r="S93" s="32" t="s">
        <v>123</v>
      </c>
      <c r="T93" s="32"/>
    </row>
    <row r="94" spans="1:20" s="35" customFormat="1" x14ac:dyDescent="0.25">
      <c r="A94" s="4" t="str">
        <f>VLOOKUP('[1]lista umów'!$F77,'[1]słownik_E+'!$A$1:$G$286,4,0)</f>
        <v>Niemcy</v>
      </c>
      <c r="B94" s="4" t="s">
        <v>196</v>
      </c>
      <c r="C94" s="4" t="str">
        <f>VLOOKUP('[1]lista umów'!$F77,'[1]słownik_E+'!$A$1:$G$286,2,0)</f>
        <v>Technische Universität Braunschweig</v>
      </c>
      <c r="D94" s="4" t="str">
        <f>VLOOKUP('[1]lista umów'!$F77,'[1]słownik_E+'!$A$1:$G$286,3,0)</f>
        <v>Technical University of Braunschweig</v>
      </c>
      <c r="E94" s="4" t="s">
        <v>197</v>
      </c>
      <c r="F94" s="4" t="s">
        <v>21</v>
      </c>
      <c r="G94" s="5">
        <v>46660</v>
      </c>
      <c r="H94" s="4" t="s">
        <v>120</v>
      </c>
      <c r="I94" s="4" t="str">
        <f>VLOOKUP([1]!Tabela1[[#This Row],[wydział]],[1]słownik!$F$2:$G$12,2,0)</f>
        <v>dziedzina nauk inżynieryjno-technicznych / automatyka, elektronika, elektrotechnika i technologie kosmiczne</v>
      </c>
      <c r="J94" s="4" t="s">
        <v>121</v>
      </c>
      <c r="K94" s="4" t="str">
        <f>VLOOKUP(J94,[1]słownik!$I$2:$J$31,2,0)</f>
        <v>Electronics and Automation</v>
      </c>
      <c r="L94" s="4" t="s">
        <v>24</v>
      </c>
      <c r="M94" s="6">
        <v>6</v>
      </c>
      <c r="N94" s="6">
        <v>36</v>
      </c>
      <c r="O94" s="6">
        <v>1</v>
      </c>
      <c r="P94" s="6">
        <v>10</v>
      </c>
      <c r="Q94" s="4" t="str">
        <f>VLOOKUP('[1]lista umów'!$F77,'[1]słownik_E+'!$A$1:$G$286,7,0)</f>
        <v>https://www.tu-braunschweig.de/</v>
      </c>
      <c r="R94" s="4" t="str">
        <f>VLOOKUP('[1]lista umów'!$F77,'[1]słownik_E+'!$A$1:$G$286,6,0)</f>
        <v>exchange@tu-braunschweig.de</v>
      </c>
      <c r="S94" s="4" t="s">
        <v>123</v>
      </c>
      <c r="T94" s="4"/>
    </row>
    <row r="95" spans="1:20" s="35" customFormat="1" x14ac:dyDescent="0.25">
      <c r="A95" s="4" t="str">
        <f>VLOOKUP('[1]lista umów'!$F78,'[1]słownik_E+'!$A$1:$G$286,4,0)</f>
        <v>Niemcy</v>
      </c>
      <c r="B95" s="4" t="s">
        <v>79</v>
      </c>
      <c r="C95" s="4" t="str">
        <f>VLOOKUP('[1]lista umów'!$F78,'[1]słownik_E+'!$A$1:$G$286,2,0)</f>
        <v>Karlsruher Institut für Technologie</v>
      </c>
      <c r="D95" s="4" t="str">
        <f>VLOOKUP('[1]lista umów'!$F78,'[1]słownik_E+'!$A$1:$G$286,3,0)</f>
        <v>Karlsruhe Institute of Technology (KIT)</v>
      </c>
      <c r="E95" s="4" t="s">
        <v>80</v>
      </c>
      <c r="F95" s="32" t="s">
        <v>21</v>
      </c>
      <c r="G95" s="5">
        <v>46660</v>
      </c>
      <c r="H95" s="4" t="s">
        <v>120</v>
      </c>
      <c r="I95" s="4" t="str">
        <f>VLOOKUP([1]!Tabela1[[#This Row],[wydział]],[1]słownik!$F$2:$G$12,2,0)</f>
        <v>dziedzina nauk inżynieryjno-technicznych / automatyka, elektronika, elektrotechnika i technologie kosmiczne</v>
      </c>
      <c r="J95" s="4" t="s">
        <v>121</v>
      </c>
      <c r="K95" s="4" t="str">
        <f>VLOOKUP(J95,[1]słownik!$I$2:$J$31,2,0)</f>
        <v>Electronics and Automation</v>
      </c>
      <c r="L95" s="4" t="s">
        <v>24</v>
      </c>
      <c r="M95" s="6">
        <v>2</v>
      </c>
      <c r="N95" s="6">
        <v>10</v>
      </c>
      <c r="O95" s="6">
        <v>2</v>
      </c>
      <c r="P95" s="6">
        <v>10</v>
      </c>
      <c r="Q95" s="4" t="str">
        <f>VLOOKUP('[1]lista umów'!$F78,'[1]słownik_E+'!$A$1:$G$286,7,0)</f>
        <v>https://www.kit.edu/</v>
      </c>
      <c r="R95" s="4" t="str">
        <f>VLOOKUP('[1]lista umów'!$F78,'[1]słownik_E+'!$A$1:$G$286,6,0)</f>
        <v xml:space="preserve">erasmus-in@intl.kit.edu </v>
      </c>
      <c r="S95" s="4" t="s">
        <v>123</v>
      </c>
      <c r="T95" s="4"/>
    </row>
    <row r="96" spans="1:20" s="35" customFormat="1" x14ac:dyDescent="0.25">
      <c r="A96" s="4" t="str">
        <f>VLOOKUP('[1]lista umów'!$F79,'[1]słownik_E+'!$A$1:$G$286,4,0)</f>
        <v>Niemcy</v>
      </c>
      <c r="B96" s="4" t="s">
        <v>198</v>
      </c>
      <c r="C96" s="4" t="str">
        <f>VLOOKUP('[1]lista umów'!$F79,'[1]słownik_E+'!$A$1:$G$286,2,0)</f>
        <v>Hochschule Offenburg</v>
      </c>
      <c r="D96" s="4" t="str">
        <f>VLOOKUP('[1]lista umów'!$F79,'[1]słownik_E+'!$A$1:$G$286,3,0)</f>
        <v>University of Applied Sciences Offenburg</v>
      </c>
      <c r="E96" s="4" t="s">
        <v>199</v>
      </c>
      <c r="F96" s="4" t="s">
        <v>21</v>
      </c>
      <c r="G96" s="5">
        <v>46660</v>
      </c>
      <c r="H96" s="4" t="s">
        <v>120</v>
      </c>
      <c r="I96" s="4" t="str">
        <f>VLOOKUP([1]!Tabela1[[#This Row],[wydział]],[1]słownik!$F$2:$G$12,2,0)</f>
        <v>dziedzina nauk inżynieryjno-technicznych / automatyka, elektronika, elektrotechnika i technologie kosmiczne</v>
      </c>
      <c r="J96" s="4" t="s">
        <v>121</v>
      </c>
      <c r="K96" s="4" t="str">
        <f>VLOOKUP(J96,[1]słownik!$I$2:$J$31,2,0)</f>
        <v>Electronics and Automation</v>
      </c>
      <c r="L96" s="4" t="s">
        <v>24</v>
      </c>
      <c r="M96" s="6">
        <v>2</v>
      </c>
      <c r="N96" s="6">
        <v>20</v>
      </c>
      <c r="O96" s="6">
        <v>2</v>
      </c>
      <c r="P96" s="6">
        <v>20</v>
      </c>
      <c r="Q96" s="4" t="str">
        <f>VLOOKUP('[1]lista umów'!$F79,'[1]słownik_E+'!$A$1:$G$286,7,0)</f>
        <v>www.hs-offenburg.de</v>
      </c>
      <c r="R96" s="4" t="str">
        <f>VLOOKUP('[1]lista umów'!$F79,'[1]słownik_E+'!$A$1:$G$286,6,0)</f>
        <v>incoming@hs-offenburg.de</v>
      </c>
      <c r="S96" s="4" t="s">
        <v>123</v>
      </c>
      <c r="T96" s="4"/>
    </row>
    <row r="97" spans="1:20" s="35" customFormat="1" x14ac:dyDescent="0.25">
      <c r="A97" s="4" t="str">
        <f>VLOOKUP('[1]lista umów'!$F80,'[1]słownik_E+'!$A$1:$G$286,4,0)</f>
        <v>Niemcy</v>
      </c>
      <c r="B97" s="4" t="s">
        <v>200</v>
      </c>
      <c r="C97" s="4" t="str">
        <f>VLOOKUP('[1]lista umów'!$F80,'[1]słownik_E+'!$A$1:$G$286,2,0)</f>
        <v>Hochschule Ravensburg-Weingarten</v>
      </c>
      <c r="D97" s="4" t="str">
        <f>VLOOKUP('[1]lista umów'!$F80,'[1]słownik_E+'!$A$1:$G$286,3,0)</f>
        <v>Ravensburg-Weingarten University of Applied Sciences</v>
      </c>
      <c r="E97" s="4" t="s">
        <v>201</v>
      </c>
      <c r="F97" s="32" t="s">
        <v>21</v>
      </c>
      <c r="G97" s="5">
        <v>47391</v>
      </c>
      <c r="H97" s="4" t="s">
        <v>120</v>
      </c>
      <c r="I97" s="4" t="str">
        <f>VLOOKUP([1]!Tabela1[[#This Row],[wydział]],[1]słownik!$F$2:$G$12,2,0)</f>
        <v>dziedzina nauk społecznych / nauki o zarządzaniu i jakości</v>
      </c>
      <c r="J97" s="4" t="s">
        <v>121</v>
      </c>
      <c r="K97" s="4" t="str">
        <f>VLOOKUP(J97,[1]słownik!$I$2:$J$31,2,0)</f>
        <v>Electronics and Automation</v>
      </c>
      <c r="L97" s="4" t="s">
        <v>41</v>
      </c>
      <c r="M97" s="6">
        <v>1</v>
      </c>
      <c r="N97" s="6">
        <v>5</v>
      </c>
      <c r="O97" s="6">
        <v>1</v>
      </c>
      <c r="P97" s="6">
        <v>5</v>
      </c>
      <c r="Q97" s="4" t="str">
        <f>VLOOKUP('[1]lista umów'!$F80,'[1]słownik_E+'!$A$1:$G$286,7,0)</f>
        <v>https://www.rwu.de/</v>
      </c>
      <c r="R97" s="4" t="str">
        <f>VLOOKUP('[1]lista umów'!$F80,'[1]słownik_E+'!$A$1:$G$286,6,0)</f>
        <v>incoming@rwu.de; katrin.ronneburger@rwu.de; outgoing@rwu.de;</v>
      </c>
      <c r="S97" s="4" t="s">
        <v>123</v>
      </c>
      <c r="T97" s="4"/>
    </row>
    <row r="98" spans="1:20" s="35" customFormat="1" x14ac:dyDescent="0.25">
      <c r="A98" s="4" t="str">
        <f>VLOOKUP('[1]lista umów'!$F102,'[1]słownik_E+'!$A$1:$G$286,4,0)</f>
        <v>Niemcy</v>
      </c>
      <c r="B98" s="4" t="s">
        <v>236</v>
      </c>
      <c r="C98" s="4" t="str">
        <f>VLOOKUP('[1]lista umów'!$F102,'[1]słownik_E+'!$A$1:$G$286,2,0)</f>
        <v>Rheinisch Westfälische Technische Hochschule Aachen</v>
      </c>
      <c r="D98" s="4" t="str">
        <f>VLOOKUP('[1]lista umów'!$F102,'[1]słownik_E+'!$A$1:$G$286,3,0)</f>
        <v>RWTH Aachen University</v>
      </c>
      <c r="E98" s="4" t="s">
        <v>237</v>
      </c>
      <c r="F98" s="32" t="s">
        <v>21</v>
      </c>
      <c r="G98" s="5">
        <v>47391</v>
      </c>
      <c r="H98" s="4" t="s">
        <v>120</v>
      </c>
      <c r="I98" s="4" t="str">
        <f>VLOOKUP([1]!Tabela1[[#This Row],[wydział]],[1]słownik!$F$2:$G$12,2,0)</f>
        <v>dziedzina nauk inżynieryjno-technicznych / inżynieria lądowa, geodezja i transport</v>
      </c>
      <c r="J98" s="4" t="s">
        <v>145</v>
      </c>
      <c r="K98" s="4" t="str">
        <f>VLOOKUP(J98,[1]słownik!$I$2:$J$31,2,0)</f>
        <v>Electricity and Energy</v>
      </c>
      <c r="L98" s="4" t="s">
        <v>24</v>
      </c>
      <c r="M98" s="6">
        <v>2</v>
      </c>
      <c r="N98" s="6">
        <v>12</v>
      </c>
      <c r="O98" s="6">
        <v>2</v>
      </c>
      <c r="P98" s="6">
        <v>12</v>
      </c>
      <c r="Q98" s="4" t="str">
        <f>VLOOKUP('[1]lista umów'!$F102,'[1]słownik_E+'!$A$1:$G$286,7,0)</f>
        <v>https://www.rwth-aachen.de/</v>
      </c>
      <c r="R98" s="4" t="str">
        <f>VLOOKUP('[1]lista umów'!$F102,'[1]słownik_E+'!$A$1:$G$286,6,0)</f>
        <v xml:space="preserve">claudia.hanke@zhv.rwth-aachen.de </v>
      </c>
      <c r="S98" s="4" t="s">
        <v>218</v>
      </c>
      <c r="T98" s="4"/>
    </row>
    <row r="99" spans="1:20" s="35" customFormat="1" x14ac:dyDescent="0.25">
      <c r="A99" s="4" t="str">
        <f>VLOOKUP('[1]lista umów'!$F103,'[1]słownik_E+'!$A$1:$G$286,4,0)</f>
        <v>Niemcy</v>
      </c>
      <c r="B99" s="4" t="s">
        <v>73</v>
      </c>
      <c r="C99" s="4" t="str">
        <f>VLOOKUP('[1]lista umów'!$F103,'[1]słownik_E+'!$A$1:$G$286,2,0)</f>
        <v>Technische Universität Dortmund</v>
      </c>
      <c r="D99" s="4" t="str">
        <f>VLOOKUP('[1]lista umów'!$F103,'[1]słownik_E+'!$A$1:$G$286,3,0)</f>
        <v>TU Dortmund University</v>
      </c>
      <c r="E99" s="4" t="s">
        <v>74</v>
      </c>
      <c r="F99" s="4" t="s">
        <v>21</v>
      </c>
      <c r="G99" s="5">
        <v>47026</v>
      </c>
      <c r="H99" s="4" t="s">
        <v>120</v>
      </c>
      <c r="I99" s="4" t="str">
        <f>VLOOKUP([1]!Tabela1[[#This Row],[wydział]],[1]słownik!$F$2:$G$12,2,0)</f>
        <v>dziedzina nauk inżynieryjno-technicznych / automatyka, elektronika, elektrotechnika i technologie kosmiczne</v>
      </c>
      <c r="J99" s="4" t="s">
        <v>145</v>
      </c>
      <c r="K99" s="4" t="str">
        <f>VLOOKUP(J99,[1]słownik!$I$2:$J$31,2,0)</f>
        <v>Electricity and Energy</v>
      </c>
      <c r="L99" s="4" t="s">
        <v>27</v>
      </c>
      <c r="M99" s="6">
        <v>2</v>
      </c>
      <c r="N99" s="6">
        <v>12</v>
      </c>
      <c r="O99" s="6">
        <v>2</v>
      </c>
      <c r="P99" s="6">
        <v>12</v>
      </c>
      <c r="Q99" s="4" t="str">
        <f>VLOOKUP('[1]lista umów'!$F103,'[1]słownik_E+'!$A$1:$G$286,7,0)</f>
        <v>https://www.tu-dortmund.de/</v>
      </c>
      <c r="R99" s="4" t="str">
        <f>VLOOKUP('[1]lista umów'!$F103,'[1]słownik_E+'!$A$1:$G$286,6,0)</f>
        <v xml:space="preserve">iso.bauwesen@tu-dortmund.de; silke.viol@tu-dortmund.de </v>
      </c>
      <c r="S99" s="4" t="s">
        <v>218</v>
      </c>
      <c r="T99" s="4"/>
    </row>
    <row r="100" spans="1:20" s="35" customFormat="1" x14ac:dyDescent="0.25">
      <c r="A100" s="32" t="str">
        <f>VLOOKUP('[1]lista umów'!$F104,'[1]słownik_E+'!$A$1:$G$286,4,0)</f>
        <v>Niemcy</v>
      </c>
      <c r="B100" s="32" t="s">
        <v>198</v>
      </c>
      <c r="C100" s="32" t="str">
        <f>VLOOKUP('[1]lista umów'!$F104,'[1]słownik_E+'!$A$1:$G$286,2,0)</f>
        <v>Hochschule Offenburg</v>
      </c>
      <c r="D100" s="32" t="str">
        <f>VLOOKUP('[1]lista umów'!$F104,'[1]słownik_E+'!$A$1:$G$286,3,0)</f>
        <v>University of Applied Sciences Offenburg</v>
      </c>
      <c r="E100" s="32" t="s">
        <v>199</v>
      </c>
      <c r="F100" s="32" t="s">
        <v>21</v>
      </c>
      <c r="G100" s="33">
        <v>46660</v>
      </c>
      <c r="H100" s="32" t="s">
        <v>120</v>
      </c>
      <c r="I100" s="32" t="str">
        <f>VLOOKUP([1]!Tabela1[[#This Row],[wydział]],[1]słownik!$F$2:$G$12,2,0)</f>
        <v>dziedzina nauk inżynieryjno-technicznych / automatyka, elektronika, elektrotechnika i technologie kosmiczne</v>
      </c>
      <c r="J100" s="32" t="s">
        <v>145</v>
      </c>
      <c r="K100" s="32" t="str">
        <f>VLOOKUP(J100,[1]słownik!$I$2:$J$31,2,0)</f>
        <v>Electricity and Energy</v>
      </c>
      <c r="L100" s="32" t="s">
        <v>24</v>
      </c>
      <c r="M100" s="34">
        <v>2</v>
      </c>
      <c r="N100" s="34">
        <v>12</v>
      </c>
      <c r="O100" s="34">
        <v>2</v>
      </c>
      <c r="P100" s="34">
        <v>12</v>
      </c>
      <c r="Q100" s="32" t="str">
        <f>VLOOKUP('[1]lista umów'!$F104,'[1]słownik_E+'!$A$1:$G$286,7,0)</f>
        <v>www.hs-offenburg.de</v>
      </c>
      <c r="R100" s="32" t="str">
        <f>VLOOKUP('[1]lista umów'!$F104,'[1]słownik_E+'!$A$1:$G$286,6,0)</f>
        <v>incoming@hs-offenburg.de</v>
      </c>
      <c r="S100" s="32" t="s">
        <v>218</v>
      </c>
      <c r="T100" s="32"/>
    </row>
    <row r="101" spans="1:20" s="35" customFormat="1" x14ac:dyDescent="0.25">
      <c r="A101" s="4" t="str">
        <f>VLOOKUP('[1]lista umów'!$F105,'[1]słownik_E+'!$A$1:$G$286,4,0)</f>
        <v>Niemcy</v>
      </c>
      <c r="B101" s="4" t="s">
        <v>238</v>
      </c>
      <c r="C101" s="4" t="str">
        <f>VLOOKUP('[1]lista umów'!$F105,'[1]słownik_E+'!$A$1:$G$286,2,0)</f>
        <v>Hochschule Zittau/Görlitz</v>
      </c>
      <c r="D101" s="4" t="str">
        <f>VLOOKUP('[1]lista umów'!$F105,'[1]słownik_E+'!$A$1:$G$286,3,0)</f>
        <v>Zittau/Gorlitz University of Applied Sciences</v>
      </c>
      <c r="E101" s="4" t="s">
        <v>239</v>
      </c>
      <c r="F101" s="4" t="s">
        <v>21</v>
      </c>
      <c r="G101" s="5">
        <v>46660</v>
      </c>
      <c r="H101" s="4" t="s">
        <v>120</v>
      </c>
      <c r="I101" s="4" t="str">
        <f>VLOOKUP([1]!Tabela1[[#This Row],[wydział]],[1]słownik!$F$2:$G$12,2,0)</f>
        <v>dziedzina nauk inżynieryjno-technicznych / automatyka, elektronika, elektrotechnika i technologie kosmiczne</v>
      </c>
      <c r="J101" s="4" t="s">
        <v>145</v>
      </c>
      <c r="K101" s="4" t="str">
        <f>VLOOKUP(J101,[1]słownik!$I$2:$J$31,2,0)</f>
        <v>Electricity and Energy</v>
      </c>
      <c r="L101" s="4" t="s">
        <v>32</v>
      </c>
      <c r="M101" s="6">
        <v>2</v>
      </c>
      <c r="N101" s="6">
        <v>10</v>
      </c>
      <c r="O101" s="6">
        <v>2</v>
      </c>
      <c r="P101" s="6">
        <v>10</v>
      </c>
      <c r="Q101" s="4" t="str">
        <f>VLOOKUP('[1]lista umów'!$F105,'[1]słownik_E+'!$A$1:$G$286,7,0)</f>
        <v>https://www.hszg.de/</v>
      </c>
      <c r="R101" s="4" t="str">
        <f>VLOOKUP('[1]lista umów'!$F105,'[1]słownik_E+'!$A$1:$G$286,6,0)</f>
        <v xml:space="preserve">s.kuehne@hszg.de </v>
      </c>
      <c r="S101" s="4" t="s">
        <v>218</v>
      </c>
      <c r="T101" s="4"/>
    </row>
    <row r="102" spans="1:20" s="35" customFormat="1" x14ac:dyDescent="0.25">
      <c r="A102" s="4" t="str">
        <f>VLOOKUP('[1]lista umów'!$F81,'[1]słownik_E+'!$A$1:$G$286,4,0)</f>
        <v>Portugalia</v>
      </c>
      <c r="B102" s="4" t="s">
        <v>202</v>
      </c>
      <c r="C102" s="4" t="str">
        <f>VLOOKUP('[1]lista umów'!$F81,'[1]słownik_E+'!$A$1:$G$286,2,0)</f>
        <v>Instituto Politecnico do Porto</v>
      </c>
      <c r="D102" s="4" t="str">
        <f>VLOOKUP('[1]lista umów'!$F81,'[1]słownik_E+'!$A$1:$G$286,3,0)</f>
        <v>Polytechnic Institute of Porto</v>
      </c>
      <c r="E102" s="4" t="s">
        <v>203</v>
      </c>
      <c r="F102" s="4" t="s">
        <v>21</v>
      </c>
      <c r="G102" s="5">
        <v>46660</v>
      </c>
      <c r="H102" s="4" t="s">
        <v>120</v>
      </c>
      <c r="I102" s="4" t="str">
        <f>VLOOKUP([1]!Tabela1[[#This Row],[wydział]],[1]słownik!$F$2:$G$12,2,0)</f>
        <v>dziedzina nauk inżynieryjno-technicznych / automatyka, elektronika, elektrotechnika i technologie kosmiczne</v>
      </c>
      <c r="J102" s="4" t="s">
        <v>121</v>
      </c>
      <c r="K102" s="4" t="str">
        <f>VLOOKUP(J102,[1]słownik!$I$2:$J$31,2,0)</f>
        <v>Electronics and Automation</v>
      </c>
      <c r="L102" s="4" t="s">
        <v>24</v>
      </c>
      <c r="M102" s="6">
        <v>2</v>
      </c>
      <c r="N102" s="6">
        <v>10</v>
      </c>
      <c r="O102" s="6">
        <v>2</v>
      </c>
      <c r="P102" s="6">
        <v>10</v>
      </c>
      <c r="Q102" s="4" t="str">
        <f>VLOOKUP('[1]lista umów'!$F81,'[1]słownik_E+'!$A$1:$G$286,7,0)</f>
        <v>https://www.ipp.pt/</v>
      </c>
      <c r="R102" s="4" t="str">
        <f>VLOOKUP('[1]lista umów'!$F81,'[1]słownik_E+'!$A$1:$G$286,6,0)</f>
        <v xml:space="preserve">relacoes.externas@isep.ipp.pt  </v>
      </c>
      <c r="S102" s="4" t="s">
        <v>123</v>
      </c>
      <c r="T102" s="4"/>
    </row>
    <row r="103" spans="1:20" s="35" customFormat="1" x14ac:dyDescent="0.25">
      <c r="A103" s="4" t="str">
        <f>VLOOKUP('[1]lista umów'!$F82,'[1]słownik_E+'!$A$1:$G$286,4,0)</f>
        <v>Portugalia</v>
      </c>
      <c r="B103" s="4" t="s">
        <v>202</v>
      </c>
      <c r="C103" s="4" t="str">
        <f>VLOOKUP('[1]lista umów'!$F82,'[1]słownik_E+'!$A$1:$G$286,2,0)</f>
        <v>Universidade do Porto</v>
      </c>
      <c r="D103" s="4" t="str">
        <f>VLOOKUP('[1]lista umów'!$F82,'[1]słownik_E+'!$A$1:$G$286,3,0)</f>
        <v>Universidade do Porto</v>
      </c>
      <c r="E103" s="4" t="s">
        <v>204</v>
      </c>
      <c r="F103" s="4" t="s">
        <v>21</v>
      </c>
      <c r="G103" s="5">
        <v>47026</v>
      </c>
      <c r="H103" s="4" t="s">
        <v>120</v>
      </c>
      <c r="I103" s="4" t="str">
        <f>VLOOKUP([1]!Tabela1[[#This Row],[wydział]],[1]słownik!$F$2:$G$12,2,0)</f>
        <v>dziedzina nauk inżynieryjno-technicznych / automatyka, elektronika, elektrotechnika i technologie kosmiczne</v>
      </c>
      <c r="J103" s="4" t="s">
        <v>121</v>
      </c>
      <c r="K103" s="4" t="str">
        <f>VLOOKUP(J103,[1]słownik!$I$2:$J$31,2,0)</f>
        <v>Electronics and Automation</v>
      </c>
      <c r="L103" s="4" t="s">
        <v>24</v>
      </c>
      <c r="M103" s="6">
        <v>2</v>
      </c>
      <c r="N103" s="6">
        <v>10</v>
      </c>
      <c r="O103" s="6">
        <v>2</v>
      </c>
      <c r="P103" s="6">
        <v>10</v>
      </c>
      <c r="Q103" s="4" t="str">
        <f>VLOOKUP('[1]lista umów'!$F82,'[1]słownik_E+'!$A$1:$G$286,7,0)</f>
        <v>https://www.up.pt/</v>
      </c>
      <c r="R103" s="4" t="str">
        <f>VLOOKUP('[1]lista umów'!$F82,'[1]słownik_E+'!$A$1:$G$286,6,0)</f>
        <v xml:space="preserve">sri@reit.up.pt    ; international@fe.up.pt ; "FEUP incoming" &lt;incoming@fe.up.pt&gt;; </v>
      </c>
      <c r="S103" s="4" t="s">
        <v>123</v>
      </c>
      <c r="T103" s="4"/>
    </row>
    <row r="104" spans="1:20" s="35" customFormat="1" x14ac:dyDescent="0.25">
      <c r="A104" s="4" t="str">
        <f>VLOOKUP('[1]lista umów'!$F83,'[1]słownik_E+'!$A$1:$G$286,4,0)</f>
        <v>Portugalia</v>
      </c>
      <c r="B104" s="4" t="s">
        <v>87</v>
      </c>
      <c r="C104" s="4" t="str">
        <f>VLOOKUP('[1]lista umów'!$F83,'[1]słownik_E+'!$A$1:$G$286,2,0)</f>
        <v>Universidade Nova de Lisboa</v>
      </c>
      <c r="D104" s="4" t="str">
        <f>VLOOKUP('[1]lista umów'!$F83,'[1]słownik_E+'!$A$1:$G$286,3,0)</f>
        <v>Universidade Nova de Lisboa</v>
      </c>
      <c r="E104" s="4" t="s">
        <v>205</v>
      </c>
      <c r="F104" s="4" t="s">
        <v>21</v>
      </c>
      <c r="G104" s="5">
        <v>47391</v>
      </c>
      <c r="H104" s="4" t="s">
        <v>120</v>
      </c>
      <c r="I104" s="4" t="str">
        <f>VLOOKUP([1]!Tabela1[[#This Row],[wydział]],[1]słownik!$F$2:$G$12,2,0)</f>
        <v>dziedzina nauk inżynieryjno-technicznych / automatyka, elektronika, elektrotechnika i technologie kosmiczne</v>
      </c>
      <c r="J104" s="4" t="s">
        <v>145</v>
      </c>
      <c r="K104" s="4" t="str">
        <f>VLOOKUP(J104,[1]słownik!$I$2:$J$31,2,0)</f>
        <v>Electricity and Energy</v>
      </c>
      <c r="L104" s="4" t="s">
        <v>24</v>
      </c>
      <c r="M104" s="6">
        <v>4</v>
      </c>
      <c r="N104" s="6">
        <v>40</v>
      </c>
      <c r="O104" s="6">
        <v>4</v>
      </c>
      <c r="P104" s="6">
        <v>40</v>
      </c>
      <c r="Q104" s="4" t="str">
        <f>VLOOKUP('[1]lista umów'!$F83,'[1]słownik_E+'!$A$1:$G$286,7,0)</f>
        <v>www.unl.pt</v>
      </c>
      <c r="R104" s="4" t="str">
        <f>VLOOKUP('[1]lista umów'!$F83,'[1]słownik_E+'!$A$1:$G$286,6,0)</f>
        <v>erasmus@unl.pt ;  div.ri.outgoing@fct.unl.pt; div.ri.agreements@fct.unl.pt ;</v>
      </c>
      <c r="S104" s="4" t="s">
        <v>123</v>
      </c>
      <c r="T104" s="4"/>
    </row>
    <row r="105" spans="1:20" s="35" customFormat="1" x14ac:dyDescent="0.25">
      <c r="A105" s="32" t="str">
        <f>VLOOKUP('[1]lista umów'!$F106,'[1]słownik_E+'!$A$1:$G$286,4,0)</f>
        <v>Portugalia</v>
      </c>
      <c r="B105" s="32" t="s">
        <v>240</v>
      </c>
      <c r="C105" s="32" t="str">
        <f>VLOOKUP('[1]lista umów'!$F106,'[1]słownik_E+'!$A$1:$G$286,2,0)</f>
        <v>Instituto Politécnico de Bragança</v>
      </c>
      <c r="D105" s="32" t="str">
        <f>VLOOKUP('[1]lista umów'!$F106,'[1]słownik_E+'!$A$1:$G$286,3,0)</f>
        <v>Insitituto Politecnico de Braganca</v>
      </c>
      <c r="E105" s="32" t="s">
        <v>241</v>
      </c>
      <c r="F105" s="32" t="s">
        <v>21</v>
      </c>
      <c r="G105" s="33">
        <v>47026</v>
      </c>
      <c r="H105" s="32" t="s">
        <v>120</v>
      </c>
      <c r="I105" s="32" t="str">
        <f>VLOOKUP([1]!Tabela1[[#This Row],[wydział]],[1]słownik!$F$2:$G$12,2,0)</f>
        <v>dziedzina nauk inżynieryjno-technicznych / automatyka, elektronika, elektrotechnika i technologie kosmiczne</v>
      </c>
      <c r="J105" s="32" t="s">
        <v>145</v>
      </c>
      <c r="K105" s="32" t="str">
        <f>VLOOKUP(J105,[1]słownik!$I$2:$J$31,2,0)</f>
        <v>Electricity and Energy</v>
      </c>
      <c r="L105" s="32" t="s">
        <v>24</v>
      </c>
      <c r="M105" s="34">
        <v>2</v>
      </c>
      <c r="N105" s="34">
        <v>10</v>
      </c>
      <c r="O105" s="34">
        <v>2</v>
      </c>
      <c r="P105" s="34">
        <v>10</v>
      </c>
      <c r="Q105" s="32" t="str">
        <f>VLOOKUP('[1]lista umów'!$F106,'[1]słownik_E+'!$A$1:$G$286,7,0)</f>
        <v>https://www.ipb.pt/</v>
      </c>
      <c r="R105" s="32" t="str">
        <f>VLOOKUP('[1]lista umów'!$F106,'[1]słownik_E+'!$A$1:$G$286,6,0)</f>
        <v xml:space="preserve">sylwia@ipb.pt </v>
      </c>
      <c r="S105" s="32" t="s">
        <v>218</v>
      </c>
      <c r="T105" s="32"/>
    </row>
    <row r="106" spans="1:20" s="35" customFormat="1" x14ac:dyDescent="0.25">
      <c r="A106" s="4" t="str">
        <f>VLOOKUP('[1]lista umów'!$F107,'[1]słownik_E+'!$A$1:$G$286,4,0)</f>
        <v>Portugalia</v>
      </c>
      <c r="B106" s="4" t="s">
        <v>87</v>
      </c>
      <c r="C106" s="4" t="str">
        <f>VLOOKUP('[1]lista umów'!$F107,'[1]słownik_E+'!$A$1:$G$286,2,0)</f>
        <v>Instituto Politécnico de Lisboa</v>
      </c>
      <c r="D106" s="4" t="str">
        <f>VLOOKUP('[1]lista umów'!$F107,'[1]słownik_E+'!$A$1:$G$286,3,0)</f>
        <v>Polytechnic Institute of Lisbon</v>
      </c>
      <c r="E106" s="4" t="s">
        <v>242</v>
      </c>
      <c r="F106" s="4" t="s">
        <v>21</v>
      </c>
      <c r="G106" s="5">
        <v>47391</v>
      </c>
      <c r="H106" s="4" t="s">
        <v>120</v>
      </c>
      <c r="I106" s="4" t="str">
        <f>VLOOKUP([1]!Tabela1[[#This Row],[wydział]],[1]słownik!$F$2:$G$12,2,0)</f>
        <v>dziedzina nauk inżynieryjno-technicznych / automatyka, elektronika, elektrotechnika i technologie kosmiczne</v>
      </c>
      <c r="J106" s="4" t="s">
        <v>145</v>
      </c>
      <c r="K106" s="4" t="str">
        <f>VLOOKUP(J106,[1]słownik!$I$2:$J$31,2,0)</f>
        <v>Electricity and Energy</v>
      </c>
      <c r="L106" s="4" t="s">
        <v>24</v>
      </c>
      <c r="M106" s="6">
        <v>2</v>
      </c>
      <c r="N106" s="6">
        <v>12</v>
      </c>
      <c r="O106" s="6">
        <v>2</v>
      </c>
      <c r="P106" s="6">
        <v>12</v>
      </c>
      <c r="Q106" s="4" t="str">
        <f>VLOOKUP('[1]lista umów'!$F107,'[1]słownik_E+'!$A$1:$G$286,7,0)</f>
        <v>https://www.ipl.pt/</v>
      </c>
      <c r="R106" s="4" t="str">
        <f>VLOOKUP('[1]lista umów'!$F107,'[1]słownik_E+'!$A$1:$G$286,6,0)</f>
        <v>nrinternacionais@isel.pt ; nri@isel.pt</v>
      </c>
      <c r="S106" s="4" t="s">
        <v>218</v>
      </c>
      <c r="T106" s="4"/>
    </row>
    <row r="107" spans="1:20" s="35" customFormat="1" x14ac:dyDescent="0.25">
      <c r="A107" s="4" t="str">
        <f>VLOOKUP('[1]lista umów'!$F109,'[1]słownik_E+'!$A$1:$G$286,4,0)</f>
        <v>Portugalia</v>
      </c>
      <c r="B107" s="4" t="s">
        <v>202</v>
      </c>
      <c r="C107" s="4" t="str">
        <f>VLOOKUP('[1]lista umów'!$F109,'[1]słownik_E+'!$A$1:$G$286,2,0)</f>
        <v>Instituto Politecnico do Porto</v>
      </c>
      <c r="D107" s="4" t="str">
        <f>VLOOKUP('[1]lista umów'!$F109,'[1]słownik_E+'!$A$1:$G$286,3,0)</f>
        <v>Polytechnic Institute of Porto</v>
      </c>
      <c r="E107" s="4" t="s">
        <v>203</v>
      </c>
      <c r="F107" s="4" t="s">
        <v>21</v>
      </c>
      <c r="G107" s="5">
        <v>46660</v>
      </c>
      <c r="H107" s="4" t="s">
        <v>120</v>
      </c>
      <c r="I107" s="4" t="str">
        <f>VLOOKUP([1]!Tabela1[[#This Row],[wydział]],[1]słownik!$F$2:$G$12,2,0)</f>
        <v>dziedzina nauk inżynieryjno-technicznych / automatyka, elektronika, elektrotechnika i technologie kosmiczne</v>
      </c>
      <c r="J107" s="4" t="s">
        <v>121</v>
      </c>
      <c r="K107" s="4" t="str">
        <f>VLOOKUP(J107,[1]słownik!$I$2:$J$31,2,0)</f>
        <v>Electronics and Automation</v>
      </c>
      <c r="L107" s="4" t="s">
        <v>24</v>
      </c>
      <c r="M107" s="6">
        <v>2</v>
      </c>
      <c r="N107" s="6">
        <v>10</v>
      </c>
      <c r="O107" s="6">
        <v>2</v>
      </c>
      <c r="P107" s="6">
        <v>10</v>
      </c>
      <c r="Q107" s="4" t="str">
        <f>VLOOKUP('[1]lista umów'!$F109,'[1]słownik_E+'!$A$1:$G$286,7,0)</f>
        <v>https://www.ipp.pt/</v>
      </c>
      <c r="R107" s="4" t="str">
        <f>VLOOKUP('[1]lista umów'!$F109,'[1]słownik_E+'!$A$1:$G$286,6,0)</f>
        <v xml:space="preserve">relacoes.externas@isep.ipp.pt  </v>
      </c>
      <c r="S107" s="4" t="s">
        <v>218</v>
      </c>
      <c r="T107" s="4"/>
    </row>
    <row r="108" spans="1:20" s="35" customFormat="1" x14ac:dyDescent="0.25">
      <c r="A108" s="32" t="str">
        <f>VLOOKUP('[1]lista umów'!$F110,'[1]słownik_E+'!$A$1:$G$286,4,0)</f>
        <v>Portugalia</v>
      </c>
      <c r="B108" s="32" t="s">
        <v>243</v>
      </c>
      <c r="C108" s="32" t="str">
        <f>VLOOKUP('[1]lista umów'!$F110,'[1]słownik_E+'!$A$1:$G$286,2,0)</f>
        <v>Instituto Politécnico de Setúbal</v>
      </c>
      <c r="D108" s="32" t="str">
        <f>VLOOKUP('[1]lista umów'!$F110,'[1]słownik_E+'!$A$1:$G$286,3,0)</f>
        <v>Polytechnic Institute of Setubal</v>
      </c>
      <c r="E108" s="32" t="s">
        <v>244</v>
      </c>
      <c r="F108" s="32" t="s">
        <v>21</v>
      </c>
      <c r="G108" s="33">
        <v>46660</v>
      </c>
      <c r="H108" s="32" t="s">
        <v>120</v>
      </c>
      <c r="I108" s="32" t="str">
        <f>VLOOKUP([1]!Tabela1[[#This Row],[wydział]],[1]słownik!$F$2:$G$12,2,0)</f>
        <v>dziedzina nauk inżynieryjno-technicznych / automatyka, elektronika, elektrotechnika i technologie kosmiczne</v>
      </c>
      <c r="J108" s="32" t="s">
        <v>145</v>
      </c>
      <c r="K108" s="32" t="str">
        <f>VLOOKUP(J108,[1]słownik!$I$2:$J$31,2,0)</f>
        <v>Electricity and Energy</v>
      </c>
      <c r="L108" s="32" t="s">
        <v>24</v>
      </c>
      <c r="M108" s="34">
        <v>2</v>
      </c>
      <c r="N108" s="34">
        <v>10</v>
      </c>
      <c r="O108" s="34">
        <v>2</v>
      </c>
      <c r="P108" s="34">
        <v>10</v>
      </c>
      <c r="Q108" s="32" t="str">
        <f>VLOOKUP('[1]lista umów'!$F110,'[1]słownik_E+'!$A$1:$G$286,7,0)</f>
        <v>https://www.ips.pt/</v>
      </c>
      <c r="R108" s="32" t="str">
        <f>VLOOKUP('[1]lista umów'!$F110,'[1]słownik_E+'!$A$1:$G$286,6,0)</f>
        <v xml:space="preserve">cimob@ips.pt </v>
      </c>
      <c r="S108" s="32" t="s">
        <v>218</v>
      </c>
      <c r="T108" s="32"/>
    </row>
    <row r="109" spans="1:20" s="35" customFormat="1" x14ac:dyDescent="0.25">
      <c r="A109" s="4" t="str">
        <f>VLOOKUP('[1]lista umów'!$F111,'[1]słownik_E+'!$A$1:$G$286,4,0)</f>
        <v>Portugalia</v>
      </c>
      <c r="B109" s="4" t="s">
        <v>245</v>
      </c>
      <c r="C109" s="4" t="str">
        <f>VLOOKUP('[1]lista umów'!$F111,'[1]słownik_E+'!$A$1:$G$286,2,0)</f>
        <v>Instituto Politécnico de Viseu</v>
      </c>
      <c r="D109" s="4" t="str">
        <f>VLOOKUP('[1]lista umów'!$F111,'[1]słownik_E+'!$A$1:$G$286,3,0)</f>
        <v>Polytechnic Institute of Viseu</v>
      </c>
      <c r="E109" s="4" t="s">
        <v>246</v>
      </c>
      <c r="F109" s="4" t="s">
        <v>21</v>
      </c>
      <c r="G109" s="5">
        <v>47391</v>
      </c>
      <c r="H109" s="4" t="s">
        <v>120</v>
      </c>
      <c r="I109" s="4" t="str">
        <f>VLOOKUP([1]!Tabela1[[#This Row],[wydział]],[1]słownik!$F$2:$G$12,2,0)</f>
        <v>dziedzina nauk inżynieryjno-technicznych / automatyka, elektronika, elektrotechnika i technologie kosmiczne</v>
      </c>
      <c r="J109" s="4" t="s">
        <v>145</v>
      </c>
      <c r="K109" s="4" t="str">
        <f>VLOOKUP(J109,[1]słownik!$I$2:$J$31,2,0)</f>
        <v>Electricity and Energy</v>
      </c>
      <c r="L109" s="4" t="s">
        <v>24</v>
      </c>
      <c r="M109" s="6">
        <v>2</v>
      </c>
      <c r="N109" s="6">
        <v>10</v>
      </c>
      <c r="O109" s="6">
        <v>2</v>
      </c>
      <c r="P109" s="6">
        <v>10</v>
      </c>
      <c r="Q109" s="4" t="str">
        <f>VLOOKUP('[1]lista umów'!$F111,'[1]słownik_E+'!$A$1:$G$286,7,0)</f>
        <v>https://www.ipv.pt/</v>
      </c>
      <c r="R109" s="4" t="str">
        <f>VLOOKUP('[1]lista umów'!$F111,'[1]słownik_E+'!$A$1:$G$286,6,0)</f>
        <v>internationaloffice@sc.ipv.pt</v>
      </c>
      <c r="S109" s="4" t="s">
        <v>218</v>
      </c>
      <c r="T109" s="4"/>
    </row>
    <row r="110" spans="1:20" s="35" customFormat="1" x14ac:dyDescent="0.25">
      <c r="A110" s="14" t="str">
        <f>VLOOKUP('[1]lista umów'!$F655,'[1]słownik_E+'!$A$1:$G$286,4,0)</f>
        <v>Portugalia</v>
      </c>
      <c r="B110" s="14" t="str">
        <f>VLOOKUP('[1]lista umów'!$F655,'[1]słownik_E+'!$A$1:$G$286,5,0)</f>
        <v>Porto</v>
      </c>
      <c r="C110" s="14" t="str">
        <f>VLOOKUP('[1]lista umów'!$F655,'[1]słownik_E+'!$A$1:$G$286,2,0)</f>
        <v>Universidade do Porto</v>
      </c>
      <c r="D110" s="14" t="str">
        <f>VLOOKUP('[1]lista umów'!$F655,'[1]słownik_E+'!$A$1:$G$286,3,0)</f>
        <v>Universidade do Porto</v>
      </c>
      <c r="E110" s="60" t="s">
        <v>204</v>
      </c>
      <c r="F110" s="14" t="s">
        <v>21</v>
      </c>
      <c r="G110" s="66">
        <v>47026</v>
      </c>
      <c r="H110" s="14" t="s">
        <v>120</v>
      </c>
      <c r="I110" s="14" t="str">
        <f>VLOOKUP([1]!Tabela1[[#This Row],[wydział]],[1]słownik!$F$2:$G$12,2,0)</f>
        <v>dziedzina nauk inżynieryjno-technicznych / automatyka, elektronika, elektrotechnika i technologie kosmiczne</v>
      </c>
      <c r="J110" s="14" t="s">
        <v>145</v>
      </c>
      <c r="K110" s="14" t="str">
        <f>VLOOKUP(J110,[1]słownik!$I$2:$J$31,2,0)</f>
        <v>Electricity and Energy</v>
      </c>
      <c r="L110" s="14" t="s">
        <v>24</v>
      </c>
      <c r="M110" s="60">
        <v>2</v>
      </c>
      <c r="N110" s="60">
        <v>10</v>
      </c>
      <c r="O110" s="60">
        <v>2</v>
      </c>
      <c r="P110" s="60">
        <v>10</v>
      </c>
      <c r="Q110" s="14" t="str">
        <f>VLOOKUP('[1]lista umów'!$F655,'[1]słownik_E+'!$A$1:$G$286,7,0)</f>
        <v>https://www.up.pt/</v>
      </c>
      <c r="R110" s="14" t="str">
        <f>VLOOKUP('[1]lista umów'!$F655,'[1]słownik_E+'!$A$1:$G$286,6,0)</f>
        <v xml:space="preserve">sri@reit.up.pt    ; international@fe.up.pt ; "FEUP incoming" &lt;incoming@fe.up.pt&gt;; </v>
      </c>
      <c r="S110" s="14" t="s">
        <v>218</v>
      </c>
      <c r="T110" s="14"/>
    </row>
    <row r="111" spans="1:20" s="35" customFormat="1" x14ac:dyDescent="0.25">
      <c r="A111" s="32" t="str">
        <f>VLOOKUP('[1]lista umów'!$F112,'[1]słownik_E+'!$A$1:$G$286,4,0)</f>
        <v>Rumunia</v>
      </c>
      <c r="B111" s="32" t="s">
        <v>247</v>
      </c>
      <c r="C111" s="32" t="str">
        <f>VLOOKUP('[1]lista umów'!$F112,'[1]słownik_E+'!$A$1:$G$286,2,0)</f>
        <v>Universitatea Tehnică din Cluj-Napoca</v>
      </c>
      <c r="D111" s="32" t="str">
        <f>VLOOKUP('[1]lista umów'!$F112,'[1]słownik_E+'!$A$1:$G$286,3,0)</f>
        <v>Technical University of Cluj Napoca- North University Centre of Baia Mare</v>
      </c>
      <c r="E111" s="32" t="s">
        <v>248</v>
      </c>
      <c r="F111" s="32" t="s">
        <v>21</v>
      </c>
      <c r="G111" s="33">
        <v>47026</v>
      </c>
      <c r="H111" s="32" t="s">
        <v>120</v>
      </c>
      <c r="I111" s="32" t="str">
        <f>VLOOKUP([1]!Tabela1[[#This Row],[wydział]],[1]słownik!$F$2:$G$12,2,0)</f>
        <v>dziedzina nauk inżynieryjno-technicznych / automatyka, elektronika, elektrotechnika i technologie kosmiczne</v>
      </c>
      <c r="J111" s="32" t="s">
        <v>145</v>
      </c>
      <c r="K111" s="32" t="str">
        <f>VLOOKUP(J111,[1]słownik!$I$2:$J$31,2,0)</f>
        <v>Electricity and Energy</v>
      </c>
      <c r="L111" s="32" t="s">
        <v>24</v>
      </c>
      <c r="M111" s="34">
        <v>2</v>
      </c>
      <c r="N111" s="34">
        <v>20</v>
      </c>
      <c r="O111" s="34">
        <v>2</v>
      </c>
      <c r="P111" s="34">
        <v>20</v>
      </c>
      <c r="Q111" s="32" t="str">
        <f>VLOOKUP('[1]lista umów'!$F112,'[1]słownik_E+'!$A$1:$G$286,7,0)</f>
        <v>https://www.utcluj.ro/</v>
      </c>
      <c r="R111" s="32" t="str">
        <f>VLOOKUP('[1]lista umów'!$F112,'[1]słownik_E+'!$A$1:$G$286,6,0)</f>
        <v>int.rel.office@staff.utcluj.ro; ramona.demarcsek@cunbm.utcluj.ro</v>
      </c>
      <c r="S111" s="32" t="s">
        <v>218</v>
      </c>
      <c r="T111" s="32"/>
    </row>
    <row r="112" spans="1:20" s="35" customFormat="1" x14ac:dyDescent="0.25">
      <c r="A112" s="4" t="str">
        <f>VLOOKUP('[1]lista umów'!$F125,'[1]słownik_E+'!$A$1:$G$286,4,0)</f>
        <v>Słowacja</v>
      </c>
      <c r="B112" s="4" t="str">
        <f>VLOOKUP('[1]lista umów'!$F125,'[1]słownik_E+'!$A$1:$G$286,5,0)</f>
        <v>Košice</v>
      </c>
      <c r="C112" s="4" t="str">
        <f>VLOOKUP('[1]lista umów'!$F125,'[1]słownik_E+'!$A$1:$G$286,2,0)</f>
        <v>Pavol Jozef Šafárik University in Košice</v>
      </c>
      <c r="D112" s="4" t="s">
        <v>269</v>
      </c>
      <c r="E112" s="4" t="s">
        <v>270</v>
      </c>
      <c r="F112" s="4" t="s">
        <v>21</v>
      </c>
      <c r="G112" s="5">
        <v>47391</v>
      </c>
      <c r="H112" s="4" t="s">
        <v>120</v>
      </c>
      <c r="I112" s="4" t="str">
        <f>VLOOKUP([1]!Tabela1[[#This Row],[wydział]],[1]słownik!$F$2:$G$12,2,0)</f>
        <v>dziedzina nauk inżynieryjno-technicznych / automatyka, elektronika, elektrotechnika i technologie kosmiczne</v>
      </c>
      <c r="J112" s="4" t="s">
        <v>265</v>
      </c>
      <c r="K112" s="4" t="str">
        <f>VLOOKUP(J112,[1]słownik!$I$2:$J$31,2,0)</f>
        <v>Mathematics</v>
      </c>
      <c r="L112" s="4" t="s">
        <v>24</v>
      </c>
      <c r="M112" s="6">
        <v>2</v>
      </c>
      <c r="N112" s="6">
        <v>20</v>
      </c>
      <c r="O112" s="6">
        <v>2</v>
      </c>
      <c r="P112" s="6">
        <v>20</v>
      </c>
      <c r="Q112" s="4" t="str">
        <f>VLOOKUP('[1]lista umów'!$F125,'[1]słownik_E+'!$A$1:$G$286,7,0)</f>
        <v>https://www.upjs.sk/en/</v>
      </c>
      <c r="R112" s="4" t="str">
        <f>VLOOKUP('[1]lista umów'!$F125,'[1]słownik_E+'!$A$1:$G$286,6,0)</f>
        <v>ivan.zezula@upjs.sk, katarina.cechlarova@upjs.sk, &lt;veronika.petrunova@upjs.sk&gt;</v>
      </c>
      <c r="S112" s="4" t="s">
        <v>189</v>
      </c>
      <c r="T112" s="4"/>
    </row>
    <row r="113" spans="1:20" s="35" customFormat="1" x14ac:dyDescent="0.25">
      <c r="A113" s="61" t="str">
        <f>VLOOKUP('[1]lista umów'!$F614,'[1]słownik_E+'!$A$1:$G$500,4,0)</f>
        <v>Słowenia</v>
      </c>
      <c r="B113" s="61" t="s">
        <v>709</v>
      </c>
      <c r="C113" s="61" t="str">
        <f>VLOOKUP('[1]lista umów'!$F614,'[1]słownik_E+'!$A$1:$G$500,2,0)</f>
        <v>Univerza v Mariboru</v>
      </c>
      <c r="D113" s="61" t="str">
        <f>VLOOKUP('[1]lista umów'!$F614,'[1]słownik_E+'!$A$1:$G$500,3,0)</f>
        <v>University of Maribor</v>
      </c>
      <c r="E113" s="62" t="s">
        <v>341</v>
      </c>
      <c r="F113" s="51" t="s">
        <v>21</v>
      </c>
      <c r="G113" s="63">
        <v>47391</v>
      </c>
      <c r="H113" s="61" t="s">
        <v>120</v>
      </c>
      <c r="I113" s="51" t="str">
        <f>VLOOKUP([1]!Tabela1[[#This Row],[wydział]],[1]słownik!$F$2:$G$12,2,0)</f>
        <v>dziedzina nauk inżynieryjno-technicznych / automatyka, elektronika, elektrotechnika i technologie kosmiczne</v>
      </c>
      <c r="J113" s="61" t="s">
        <v>145</v>
      </c>
      <c r="K113" s="51" t="str">
        <f>VLOOKUP(J113,[1]słownik!$I$2:$J$31,2,0)</f>
        <v>Electricity and Energy</v>
      </c>
      <c r="L113" s="61" t="s">
        <v>24</v>
      </c>
      <c r="M113" s="64">
        <v>2</v>
      </c>
      <c r="N113" s="64">
        <v>10</v>
      </c>
      <c r="O113" s="64">
        <v>2</v>
      </c>
      <c r="P113" s="64">
        <v>10</v>
      </c>
      <c r="Q113" s="65" t="str">
        <f>VLOOKUP('[1]lista umów'!$F614,'[1]słownik_E+'!$A$1:$G$286,7,0)</f>
        <v>https://www.um.si/</v>
      </c>
      <c r="R113" s="65" t="str">
        <f>VLOOKUP('[1]lista umów'!$F614,'[1]słownik_E+'!$A$1:$G$286,6,0)</f>
        <v xml:space="preserve">erasmus@um.si </v>
      </c>
      <c r="S113" s="61" t="s">
        <v>218</v>
      </c>
      <c r="T113" s="61"/>
    </row>
    <row r="114" spans="1:20" s="35" customFormat="1" x14ac:dyDescent="0.25">
      <c r="A114" s="32" t="str">
        <f>VLOOKUP('[1]lista umów'!$F84,'[1]słownik_E+'!$A$1:$G$286,4,0)</f>
        <v>Turcja</v>
      </c>
      <c r="B114" s="32" t="s">
        <v>206</v>
      </c>
      <c r="C114" s="32" t="str">
        <f>VLOOKUP('[1]lista umów'!$F84,'[1]słownik_E+'!$A$1:$G$286,2,0)</f>
        <v>Çankırı Karatekin Üniversitesi</v>
      </c>
      <c r="D114" s="32" t="str">
        <f>VLOOKUP('[1]lista umów'!$F84,'[1]słownik_E+'!$A$1:$G$286,3,0)</f>
        <v>Cankiri Karatekin University</v>
      </c>
      <c r="E114" s="32" t="s">
        <v>207</v>
      </c>
      <c r="F114" s="32" t="s">
        <v>21</v>
      </c>
      <c r="G114" s="33">
        <v>46660</v>
      </c>
      <c r="H114" s="32" t="s">
        <v>120</v>
      </c>
      <c r="I114" s="32" t="str">
        <f>VLOOKUP([1]!Tabela1[[#This Row],[wydział]],[1]słownik!$F$2:$G$12,2,0)</f>
        <v>dziedzina nauk inżynieryjno-technicznych / automatyka, elektronika, elektrotechnika i technologie kosmiczne</v>
      </c>
      <c r="J114" s="32" t="s">
        <v>121</v>
      </c>
      <c r="K114" s="32" t="str">
        <f>VLOOKUP(J114,[1]słownik!$I$2:$J$31,2,0)</f>
        <v>Electronics and Automation</v>
      </c>
      <c r="L114" s="32" t="s">
        <v>32</v>
      </c>
      <c r="M114" s="34">
        <v>2</v>
      </c>
      <c r="N114" s="34">
        <v>8</v>
      </c>
      <c r="O114" s="34">
        <v>2</v>
      </c>
      <c r="P114" s="34">
        <v>8</v>
      </c>
      <c r="Q114" s="32" t="str">
        <f>VLOOKUP('[1]lista umów'!$F84,'[1]słownik_E+'!$A$1:$G$286,7,0)</f>
        <v>https://karatekin.edu.tr/</v>
      </c>
      <c r="R114" s="32" t="str">
        <f>VLOOKUP('[1]lista umów'!$F84,'[1]słownik_E+'!$A$1:$G$286,6,0)</f>
        <v xml:space="preserve">erasmus@karatekin.edu.tr </v>
      </c>
      <c r="S114" s="32" t="s">
        <v>123</v>
      </c>
      <c r="T114" s="32"/>
    </row>
    <row r="115" spans="1:20" s="35" customFormat="1" x14ac:dyDescent="0.25">
      <c r="A115" s="4" t="str">
        <f>VLOOKUP('[1]lista umów'!$F85,'[1]słownik_E+'!$A$1:$G$286,4,0)</f>
        <v>Turcja</v>
      </c>
      <c r="B115" s="4" t="s">
        <v>208</v>
      </c>
      <c r="C115" s="4" t="str">
        <f>VLOOKUP('[1]lista umów'!$F85,'[1]słownik_E+'!$A$1:$G$286,2,0)</f>
        <v>Pamukkale Üniversitesi</v>
      </c>
      <c r="D115" s="4" t="str">
        <f>VLOOKUP('[1]lista umów'!$F85,'[1]słownik_E+'!$A$1:$G$286,3,0)</f>
        <v>Pamukkale University</v>
      </c>
      <c r="E115" s="4" t="s">
        <v>209</v>
      </c>
      <c r="F115" s="4" t="s">
        <v>21</v>
      </c>
      <c r="G115" s="5">
        <v>47026</v>
      </c>
      <c r="H115" s="4" t="s">
        <v>120</v>
      </c>
      <c r="I115" s="4" t="str">
        <f>VLOOKUP([1]!Tabela1[[#This Row],[wydział]],[1]słownik!$F$2:$G$12,2,0)</f>
        <v>dziedzina nauk inżynieryjno-technicznych / automatyka, elektronika, elektrotechnika i technologie kosmiczne</v>
      </c>
      <c r="J115" s="4" t="s">
        <v>121</v>
      </c>
      <c r="K115" s="4" t="str">
        <f>VLOOKUP(J115,[1]słownik!$I$2:$J$31,2,0)</f>
        <v>Electronics and Automation</v>
      </c>
      <c r="L115" s="4" t="s">
        <v>24</v>
      </c>
      <c r="M115" s="6">
        <v>2</v>
      </c>
      <c r="N115" s="6">
        <v>6</v>
      </c>
      <c r="O115" s="6"/>
      <c r="P115" s="6"/>
      <c r="Q115" s="4" t="str">
        <f>VLOOKUP('[1]lista umów'!$F85,'[1]słownik_E+'!$A$1:$G$286,7,0)</f>
        <v>https://www.pau.edu.tr/</v>
      </c>
      <c r="R115" s="4" t="str">
        <f>VLOOKUP('[1]lista umów'!$F85,'[1]słownik_E+'!$A$1:$G$286,6,0)</f>
        <v>stoprak@pau.edu.tr; internationaloffice@pau.edu.tr</v>
      </c>
      <c r="S115" s="4" t="s">
        <v>123</v>
      </c>
      <c r="T115" s="4"/>
    </row>
    <row r="116" spans="1:20" s="35" customFormat="1" x14ac:dyDescent="0.25">
      <c r="A116" s="32" t="str">
        <f>VLOOKUP('[1]lista umów'!$F114,'[1]słownik_E+'!$A$1:$G$286,4,0)</f>
        <v>Turcja</v>
      </c>
      <c r="B116" s="32" t="str">
        <f>VLOOKUP('[1]lista umów'!$F114,'[1]słownik_E+'!$A$1:$G$286,5,0)</f>
        <v>Ankara</v>
      </c>
      <c r="C116" s="32" t="str">
        <f>VLOOKUP('[1]lista umów'!$F114,'[1]słownik_E+'!$A$1:$G$286,2,0)</f>
        <v>Türk Hava Kurumu - THK</v>
      </c>
      <c r="D116" s="32" t="str">
        <f>VLOOKUP('[1]lista umów'!$F114,'[1]słownik_E+'!$A$1:$G$286,3,0)</f>
        <v>University of Turkish Aeronautical Association</v>
      </c>
      <c r="E116" s="32" t="s">
        <v>251</v>
      </c>
      <c r="F116" s="32" t="s">
        <v>21</v>
      </c>
      <c r="G116" s="33">
        <v>47391</v>
      </c>
      <c r="H116" s="32" t="s">
        <v>120</v>
      </c>
      <c r="I116" s="32" t="str">
        <f>VLOOKUP([1]!Tabela1[[#This Row],[wydział]],[1]słownik!$F$2:$G$12,2,0)</f>
        <v>dziedzina nauk inżynieryjno-technicznych / automatyka, elektronika, elektrotechnika i technologie kosmiczne</v>
      </c>
      <c r="J116" s="32" t="s">
        <v>145</v>
      </c>
      <c r="K116" s="32" t="str">
        <f>VLOOKUP(J116,[1]słownik!$I$2:$J$31,2,0)</f>
        <v>Electricity and Energy</v>
      </c>
      <c r="L116" s="32" t="s">
        <v>252</v>
      </c>
      <c r="M116" s="34">
        <v>2</v>
      </c>
      <c r="N116" s="34">
        <v>10</v>
      </c>
      <c r="O116" s="34">
        <v>2</v>
      </c>
      <c r="P116" s="34">
        <v>10</v>
      </c>
      <c r="Q116" s="32" t="str">
        <f>VLOOKUP('[1]lista umów'!$F114,'[1]słownik_E+'!$A$1:$G$286,7,0)</f>
        <v>https://www.thk.edu.tr/en</v>
      </c>
      <c r="R116" s="32" t="str">
        <f>VLOOKUP('[1]lista umów'!$F114,'[1]słownik_E+'!$A$1:$G$286,6,0)</f>
        <v>intoffice@thk.edu.tr</v>
      </c>
      <c r="S116" s="32" t="s">
        <v>218</v>
      </c>
      <c r="T116" s="32"/>
    </row>
    <row r="117" spans="1:20" s="35" customFormat="1" x14ac:dyDescent="0.25">
      <c r="A117" s="4" t="str">
        <f>VLOOKUP('[1]lista umów'!$F115,'[1]słownik_E+'!$A$1:$G$286,4,0)</f>
        <v>Turcja</v>
      </c>
      <c r="B117" s="4" t="s">
        <v>253</v>
      </c>
      <c r="C117" s="4" t="str">
        <f>VLOOKUP('[1]lista umów'!$F115,'[1]słownik_E+'!$A$1:$G$286,2,0)</f>
        <v>Bartın Üniversitesi</v>
      </c>
      <c r="D117" s="4" t="str">
        <f>VLOOKUP('[1]lista umów'!$F115,'[1]słownik_E+'!$A$1:$G$286,3,0)</f>
        <v>Bartin University</v>
      </c>
      <c r="E117" s="4" t="s">
        <v>254</v>
      </c>
      <c r="F117" s="4" t="s">
        <v>21</v>
      </c>
      <c r="G117" s="5">
        <v>47391</v>
      </c>
      <c r="H117" s="4" t="s">
        <v>120</v>
      </c>
      <c r="I117" s="4" t="str">
        <f>VLOOKUP([1]!Tabela1[[#This Row],[wydział]],[1]słownik!$F$2:$G$12,2,0)</f>
        <v>dziedzina nauk inżynieryjno-technicznych / automatyka, elektronika, elektrotechnika i technologie kosmiczne</v>
      </c>
      <c r="J117" s="4" t="s">
        <v>145</v>
      </c>
      <c r="K117" s="4" t="str">
        <f>VLOOKUP(J117,[1]słownik!$I$2:$J$31,2,0)</f>
        <v>Electricity and Energy</v>
      </c>
      <c r="L117" s="4" t="s">
        <v>24</v>
      </c>
      <c r="M117" s="6">
        <v>2</v>
      </c>
      <c r="N117" s="6">
        <v>20</v>
      </c>
      <c r="O117" s="6">
        <v>2</v>
      </c>
      <c r="P117" s="6">
        <v>20</v>
      </c>
      <c r="Q117" s="4" t="str">
        <f>VLOOKUP('[1]lista umów'!$F115,'[1]słownik_E+'!$A$1:$G$286,7,0)</f>
        <v>https://bartin.edu.tr/</v>
      </c>
      <c r="R117" s="4" t="str">
        <f>VLOOKUP('[1]lista umów'!$F115,'[1]słownik_E+'!$A$1:$G$286,6,0)</f>
        <v>ulik@bartin.edu.tr; bkef@bartin.edu.tr</v>
      </c>
      <c r="S117" s="4" t="s">
        <v>218</v>
      </c>
      <c r="T117" s="4"/>
    </row>
    <row r="118" spans="1:20" s="35" customFormat="1" x14ac:dyDescent="0.25">
      <c r="A118" s="32" t="str">
        <f>VLOOKUP('[1]lista umów'!$F116,'[1]słownik_E+'!$A$1:$G$286,4,0)</f>
        <v>Turcja</v>
      </c>
      <c r="B118" s="32" t="str">
        <f>VLOOKUP('[1]lista umów'!$F116,'[1]słownik_E+'!$A$1:$G$286,5,0)</f>
        <v>Düzce</v>
      </c>
      <c r="C118" s="32" t="s">
        <v>255</v>
      </c>
      <c r="D118" s="32" t="str">
        <f>VLOOKUP('[1]lista umów'!$F116,'[1]słownik_E+'!$A$1:$G$286,3,0)</f>
        <v>Duzce University</v>
      </c>
      <c r="E118" s="32" t="s">
        <v>256</v>
      </c>
      <c r="F118" s="32" t="s">
        <v>21</v>
      </c>
      <c r="G118" s="33">
        <v>47391</v>
      </c>
      <c r="H118" s="32" t="s">
        <v>120</v>
      </c>
      <c r="I118" s="32" t="str">
        <f>VLOOKUP([1]!Tabela1[[#This Row],[wydział]],[1]słownik!$F$2:$G$12,2,0)</f>
        <v>dziedzina nauk inżynieryjno-technicznych / automatyka, elektronika, elektrotechnika i technologie kosmiczne</v>
      </c>
      <c r="J118" s="32" t="s">
        <v>145</v>
      </c>
      <c r="K118" s="32" t="str">
        <f>VLOOKUP(J118,[1]słownik!$I$2:$J$31,2,0)</f>
        <v>Electricity and Energy</v>
      </c>
      <c r="L118" s="32" t="s">
        <v>90</v>
      </c>
      <c r="M118" s="34">
        <v>2</v>
      </c>
      <c r="N118" s="34">
        <v>12</v>
      </c>
      <c r="O118" s="34">
        <v>2</v>
      </c>
      <c r="P118" s="34">
        <v>12</v>
      </c>
      <c r="Q118" s="32" t="str">
        <f>VLOOKUP('[1]lista umów'!$F116,'[1]słownik_E+'!$A$1:$G$286,7,0)</f>
        <v>https://www.duzce.edu.tr/</v>
      </c>
      <c r="R118" s="32" t="str">
        <f>VLOOKUP('[1]lista umów'!$F116,'[1]słownik_E+'!$A$1:$G$286,6,0)</f>
        <v>dumanmehmet54@gmail.com</v>
      </c>
      <c r="S118" s="32" t="s">
        <v>218</v>
      </c>
      <c r="T118" s="32"/>
    </row>
    <row r="119" spans="1:20" s="35" customFormat="1" x14ac:dyDescent="0.25">
      <c r="A119" s="4" t="str">
        <f>VLOOKUP('[1]lista umów'!$F117,'[1]słownik_E+'!$A$1:$G$286,4,0)</f>
        <v>Turcja</v>
      </c>
      <c r="B119" s="4" t="s">
        <v>257</v>
      </c>
      <c r="C119" s="4" t="str">
        <f>VLOOKUP('[1]lista umów'!$F117,'[1]słownik_E+'!$A$1:$G$286,2,0)</f>
        <v>Fırat Üniversitesi</v>
      </c>
      <c r="D119" s="4" t="str">
        <f>VLOOKUP('[1]lista umów'!$F117,'[1]słownik_E+'!$A$1:$G$286,3,0)</f>
        <v>Firat University</v>
      </c>
      <c r="E119" s="4" t="s">
        <v>258</v>
      </c>
      <c r="F119" s="4" t="s">
        <v>21</v>
      </c>
      <c r="G119" s="5">
        <v>46660</v>
      </c>
      <c r="H119" s="4" t="s">
        <v>120</v>
      </c>
      <c r="I119" s="4" t="str">
        <f>VLOOKUP([1]!Tabela1[[#This Row],[wydział]],[1]słownik!$F$2:$G$12,2,0)</f>
        <v>dziedzina nauk inżynieryjno-technicznych / automatyka, elektronika, elektrotechnika i technologie kosmiczne</v>
      </c>
      <c r="J119" s="4" t="s">
        <v>121</v>
      </c>
      <c r="K119" s="4" t="str">
        <f>VLOOKUP(J119,[1]słownik!$I$2:$J$31,2,0)</f>
        <v>Electronics and Automation</v>
      </c>
      <c r="L119" s="4" t="s">
        <v>90</v>
      </c>
      <c r="M119" s="6">
        <v>4</v>
      </c>
      <c r="N119" s="6">
        <v>20</v>
      </c>
      <c r="O119" s="6">
        <v>4</v>
      </c>
      <c r="P119" s="6">
        <v>20</v>
      </c>
      <c r="Q119" s="4" t="str">
        <f>VLOOKUP('[1]lista umów'!$F117,'[1]słownik_E+'!$A$1:$G$286,7,0)</f>
        <v>https://www.firat.edu.tr/</v>
      </c>
      <c r="R119" s="4" t="str">
        <f>VLOOKUP('[1]lista umów'!$F117,'[1]słownik_E+'!$A$1:$G$286,6,0)</f>
        <v xml:space="preserve"> erasmus@firat.edu.tr   </v>
      </c>
      <c r="S119" s="4" t="s">
        <v>218</v>
      </c>
      <c r="T119" s="4"/>
    </row>
    <row r="120" spans="1:20" s="35" customFormat="1" x14ac:dyDescent="0.25">
      <c r="A120" s="32" t="str">
        <f>VLOOKUP('[1]lista umów'!$F118,'[1]słownik_E+'!$A$1:$G$286,4,0)</f>
        <v>Turcja</v>
      </c>
      <c r="B120" s="32" t="s">
        <v>259</v>
      </c>
      <c r="C120" s="32" t="str">
        <f>VLOOKUP('[1]lista umów'!$F118,'[1]słownik_E+'!$A$1:$G$286,2,0)</f>
        <v>Erzincan Binali Yıldırım Üniversitesi</v>
      </c>
      <c r="D120" s="32" t="str">
        <f>VLOOKUP('[1]lista umów'!$F118,'[1]słownik_E+'!$A$1:$G$286,3,0)</f>
        <v>Erzincan University</v>
      </c>
      <c r="E120" s="32" t="s">
        <v>260</v>
      </c>
      <c r="F120" s="32" t="s">
        <v>21</v>
      </c>
      <c r="G120" s="33">
        <v>46660</v>
      </c>
      <c r="H120" s="32" t="s">
        <v>120</v>
      </c>
      <c r="I120" s="32" t="str">
        <f>VLOOKUP([1]!Tabela1[[#This Row],[wydział]],[1]słownik!$F$2:$G$12,2,0)</f>
        <v>dziedzina nauk inżynieryjno-technicznych / automatyka, elektronika, elektrotechnika i technologie kosmiczne</v>
      </c>
      <c r="J120" s="32" t="s">
        <v>121</v>
      </c>
      <c r="K120" s="32" t="str">
        <f>VLOOKUP(J120,[1]słownik!$I$2:$J$31,2,0)</f>
        <v>Electronics and Automation</v>
      </c>
      <c r="L120" s="32" t="s">
        <v>90</v>
      </c>
      <c r="M120" s="34">
        <v>3</v>
      </c>
      <c r="N120" s="34">
        <v>18</v>
      </c>
      <c r="O120" s="34">
        <v>3</v>
      </c>
      <c r="P120" s="34">
        <v>18</v>
      </c>
      <c r="Q120" s="32" t="str">
        <f>VLOOKUP('[1]lista umów'!$F118,'[1]słownik_E+'!$A$1:$G$286,7,0)</f>
        <v>https://ebyu.edu.tr/</v>
      </c>
      <c r="R120" s="32" t="str">
        <f>VLOOKUP('[1]lista umów'!$F118,'[1]słownik_E+'!$A$1:$G$286,6,0)</f>
        <v xml:space="preserve">ngurbuz@erzincan.edu.tr; erasmus@erzincan.edu.tr </v>
      </c>
      <c r="S120" s="32" t="s">
        <v>218</v>
      </c>
      <c r="T120" s="32"/>
    </row>
    <row r="121" spans="1:20" s="35" customFormat="1" x14ac:dyDescent="0.25">
      <c r="A121" s="4" t="str">
        <f>VLOOKUP('[1]lista umów'!$F119,'[1]słownik_E+'!$A$1:$G$286,4,0)</f>
        <v>Turcja</v>
      </c>
      <c r="B121" s="4" t="s">
        <v>261</v>
      </c>
      <c r="C121" s="4" t="str">
        <f>VLOOKUP('[1]lista umów'!$F119,'[1]słownik_E+'!$A$1:$G$286,2,0)</f>
        <v>Hasan Kalyoncu Üniversitesi</v>
      </c>
      <c r="D121" s="4" t="str">
        <f>VLOOKUP('[1]lista umów'!$F119,'[1]słownik_E+'!$A$1:$G$286,3,0)</f>
        <v>Hasan Kalyoncu University</v>
      </c>
      <c r="E121" s="4" t="s">
        <v>262</v>
      </c>
      <c r="F121" s="4" t="s">
        <v>21</v>
      </c>
      <c r="G121" s="5">
        <v>46660</v>
      </c>
      <c r="H121" s="4" t="s">
        <v>120</v>
      </c>
      <c r="I121" s="4" t="str">
        <f>VLOOKUP([1]!Tabela1[[#This Row],[wydział]],[1]słownik!$F$2:$G$12,2,0)</f>
        <v>dziedzina nauk inżynieryjno-technicznych / automatyka, elektronika, elektrotechnika i technologie kosmiczne</v>
      </c>
      <c r="J121" s="4" t="s">
        <v>145</v>
      </c>
      <c r="K121" s="4" t="str">
        <f>VLOOKUP(J121,[1]słownik!$I$2:$J$31,2,0)</f>
        <v>Electricity and Energy</v>
      </c>
      <c r="L121" s="4" t="s">
        <v>24</v>
      </c>
      <c r="M121" s="6">
        <v>2</v>
      </c>
      <c r="N121" s="6">
        <v>10</v>
      </c>
      <c r="O121" s="6">
        <v>2</v>
      </c>
      <c r="P121" s="6">
        <v>10</v>
      </c>
      <c r="Q121" s="4" t="str">
        <f>VLOOKUP('[1]lista umów'!$F119,'[1]słownik_E+'!$A$1:$G$286,7,0)</f>
        <v>https://www.hku.edu.tr/</v>
      </c>
      <c r="R121" s="4" t="str">
        <f>VLOOKUP('[1]lista umów'!$F119,'[1]słownik_E+'!$A$1:$G$286,6,0)</f>
        <v>iro@hku.edu.tr; cuvan.tanik@hku.edu.tr</v>
      </c>
      <c r="S121" s="4" t="s">
        <v>218</v>
      </c>
      <c r="T121" s="4"/>
    </row>
    <row r="122" spans="1:20" s="35" customFormat="1" x14ac:dyDescent="0.25">
      <c r="A122" s="4" t="str">
        <f>VLOOKUP('[1]lista umów'!$F120,'[1]słownik_E+'!$A$1:$G$286,4,0)</f>
        <v>Turcja</v>
      </c>
      <c r="B122" s="4" t="s">
        <v>97</v>
      </c>
      <c r="C122" s="4" t="str">
        <f>VLOOKUP('[1]lista umów'!$F120,'[1]słownik_E+'!$A$1:$G$286,2,0)</f>
        <v>Marmara Üniversitesi</v>
      </c>
      <c r="D122" s="4" t="str">
        <f>VLOOKUP('[1]lista umów'!$F120,'[1]słownik_E+'!$A$1:$G$286,3,0)</f>
        <v>Marmara University</v>
      </c>
      <c r="E122" s="4" t="s">
        <v>263</v>
      </c>
      <c r="F122" s="32" t="s">
        <v>21</v>
      </c>
      <c r="G122" s="5">
        <v>46660</v>
      </c>
      <c r="H122" s="4" t="s">
        <v>120</v>
      </c>
      <c r="I122" s="4" t="str">
        <f>VLOOKUP([1]!Tabela1[[#This Row],[wydział]],[1]słownik!$F$2:$G$12,2,0)</f>
        <v>dziedzina nauk inżynieryjno-technicznych / automatyka, elektronika, elektrotechnika i technologie kosmiczne</v>
      </c>
      <c r="J122" s="4" t="s">
        <v>121</v>
      </c>
      <c r="K122" s="4" t="str">
        <f>VLOOKUP(J122,[1]słownik!$I$2:$J$31,2,0)</f>
        <v>Electronics and Automation</v>
      </c>
      <c r="L122" s="4" t="s">
        <v>32</v>
      </c>
      <c r="M122" s="6">
        <v>2</v>
      </c>
      <c r="N122" s="6">
        <v>10</v>
      </c>
      <c r="O122" s="6">
        <v>2</v>
      </c>
      <c r="P122" s="6">
        <v>10</v>
      </c>
      <c r="Q122" s="4" t="str">
        <f>VLOOKUP('[1]lista umów'!$F120,'[1]słownik_E+'!$A$1:$G$286,7,0)</f>
        <v>https://www.marmara.edu.tr/</v>
      </c>
      <c r="R122" s="4" t="str">
        <f>VLOOKUP('[1]lista umów'!$F120,'[1]słownik_E+'!$A$1:$G$286,6,0)</f>
        <v xml:space="preserve">erasmus@marmara.edu.tr </v>
      </c>
      <c r="S122" s="4" t="s">
        <v>218</v>
      </c>
      <c r="T122" s="4"/>
    </row>
    <row r="123" spans="1:20" s="35" customFormat="1" x14ac:dyDescent="0.25">
      <c r="A123" s="4" t="str">
        <f>VLOOKUP('[1]lista umów'!$F121,'[1]słownik_E+'!$A$1:$G$286,4,0)</f>
        <v>Turcja</v>
      </c>
      <c r="B123" s="4" t="s">
        <v>97</v>
      </c>
      <c r="C123" s="4" t="str">
        <f>VLOOKUP('[1]lista umów'!$F121,'[1]słownik_E+'!$A$1:$G$286,2,0)</f>
        <v>İstanbul Aydın Üniversitesi</v>
      </c>
      <c r="D123" s="4" t="str">
        <f>VLOOKUP('[1]lista umów'!$F121,'[1]słownik_E+'!$A$1:$G$286,3,0)</f>
        <v>Istanbul Aydin University</v>
      </c>
      <c r="E123" s="4" t="s">
        <v>264</v>
      </c>
      <c r="F123" s="4" t="s">
        <v>21</v>
      </c>
      <c r="G123" s="5">
        <v>46660</v>
      </c>
      <c r="H123" s="4" t="s">
        <v>120</v>
      </c>
      <c r="I123" s="4" t="str">
        <f>VLOOKUP([1]!Tabela1[[#This Row],[wydział]],[1]słownik!$F$2:$G$12,2,0)</f>
        <v>dziedzina nauk inżynieryjno-technicznych / automatyka, elektronika, elektrotechnika i technologie kosmiczne</v>
      </c>
      <c r="J123" s="4" t="s">
        <v>121</v>
      </c>
      <c r="K123" s="4" t="str">
        <f>VLOOKUP(J123,[1]słownik!$I$2:$J$31,2,0)</f>
        <v>Electronics and Automation</v>
      </c>
      <c r="L123" s="4" t="s">
        <v>90</v>
      </c>
      <c r="M123" s="6">
        <v>2</v>
      </c>
      <c r="N123" s="6">
        <v>18</v>
      </c>
      <c r="O123" s="6">
        <v>2</v>
      </c>
      <c r="P123" s="6">
        <v>18</v>
      </c>
      <c r="Q123" s="4" t="str">
        <f>VLOOKUP('[1]lista umów'!$F121,'[1]słownik_E+'!$A$1:$G$286,7,0)</f>
        <v>https://www.aydin.edu.tr/</v>
      </c>
      <c r="R123" s="4" t="str">
        <f>VLOOKUP('[1]lista umów'!$F121,'[1]słownik_E+'!$A$1:$G$286,6,0)</f>
        <v xml:space="preserve">pinarelbasan@aydin.edu.tr </v>
      </c>
      <c r="S123" s="4" t="s">
        <v>218</v>
      </c>
      <c r="T123" s="4"/>
    </row>
    <row r="124" spans="1:20" s="56" customFormat="1" x14ac:dyDescent="0.25">
      <c r="A124" s="4" t="str">
        <f>VLOOKUP('[1]lista umów'!$F126,'[1]słownik_E+'!$A$1:$G$286,4,0)</f>
        <v>Turcja</v>
      </c>
      <c r="B124" s="4" t="s">
        <v>271</v>
      </c>
      <c r="C124" s="4" t="str">
        <f>VLOOKUP('[1]lista umów'!$F126,'[1]słownik_E+'!$A$1:$G$286,2,0)</f>
        <v>Orta Doğu Teknik Üniversitesi</v>
      </c>
      <c r="D124" s="4" t="str">
        <f>VLOOKUP('[1]lista umów'!$F126,'[1]słownik_E+'!$A$1:$G$286,3,0)</f>
        <v>Middle East Technical University (METU)</v>
      </c>
      <c r="E124" s="4" t="s">
        <v>272</v>
      </c>
      <c r="F124" s="4" t="s">
        <v>21</v>
      </c>
      <c r="G124" s="5">
        <v>46660</v>
      </c>
      <c r="H124" s="4" t="s">
        <v>120</v>
      </c>
      <c r="I124" s="4" t="str">
        <f>VLOOKUP([1]!Tabela1[[#This Row],[wydział]],[1]słownik!$F$2:$G$12,2,0)</f>
        <v>dziedzina nauk inżynieryjno-technicznych / inżynieria chemiczna</v>
      </c>
      <c r="J124" s="4" t="s">
        <v>265</v>
      </c>
      <c r="K124" s="4" t="str">
        <f>VLOOKUP(J124,[1]słownik!$I$2:$J$31,2,0)</f>
        <v>Mathematics</v>
      </c>
      <c r="L124" s="4" t="s">
        <v>24</v>
      </c>
      <c r="M124" s="6">
        <v>2</v>
      </c>
      <c r="N124" s="6">
        <v>10</v>
      </c>
      <c r="O124" s="6">
        <v>0</v>
      </c>
      <c r="P124" s="6">
        <v>0</v>
      </c>
      <c r="Q124" s="4" t="str">
        <f>VLOOKUP('[1]lista umów'!$F126,'[1]słownik_E+'!$A$1:$G$286,7,0)</f>
        <v>https://www.metu.edu.tr/</v>
      </c>
      <c r="R124" s="4" t="str">
        <f>VLOOKUP('[1]lista umów'!$F126,'[1]słownik_E+'!$A$1:$G$286,6,0)</f>
        <v>iyorgun@metu.edu.tr</v>
      </c>
      <c r="S124" s="4" t="s">
        <v>189</v>
      </c>
      <c r="T124" s="4"/>
    </row>
    <row r="125" spans="1:20" s="56" customFormat="1" x14ac:dyDescent="0.25">
      <c r="A125" s="4" t="str">
        <f>VLOOKUP('[1]lista umów'!$F127,'[1]słownik_E+'!$A$1:$G$286,4,0)</f>
        <v>Turcja</v>
      </c>
      <c r="B125" s="4" t="s">
        <v>97</v>
      </c>
      <c r="C125" s="4" t="str">
        <f>VLOOKUP('[1]lista umów'!$F127,'[1]słownik_E+'!$A$1:$G$286,2,0)</f>
        <v>Marmara Üniversitesi</v>
      </c>
      <c r="D125" s="4" t="str">
        <f>VLOOKUP('[1]lista umów'!$F127,'[1]słownik_E+'!$A$1:$G$286,3,0)</f>
        <v>Marmara University</v>
      </c>
      <c r="E125" s="4" t="s">
        <v>263</v>
      </c>
      <c r="F125" s="4" t="s">
        <v>21</v>
      </c>
      <c r="G125" s="5">
        <v>47391</v>
      </c>
      <c r="H125" s="4" t="s">
        <v>120</v>
      </c>
      <c r="I125" s="4" t="str">
        <f>VLOOKUP([1]!Tabela1[[#This Row],[wydział]],[1]słownik!$F$2:$G$12,2,0)</f>
        <v>dziedzina nauk inżynieryjno-technicznych / automatyka, elektronika, elektrotechnika i technologie kosmiczne</v>
      </c>
      <c r="J125" s="4" t="s">
        <v>265</v>
      </c>
      <c r="K125" s="4" t="str">
        <f>VLOOKUP(J125,[1]słownik!$I$2:$J$31,2,0)</f>
        <v>Mathematics</v>
      </c>
      <c r="L125" s="4" t="s">
        <v>90</v>
      </c>
      <c r="M125" s="6">
        <v>2</v>
      </c>
      <c r="N125" s="6">
        <v>10</v>
      </c>
      <c r="O125" s="6">
        <v>2</v>
      </c>
      <c r="P125" s="6">
        <v>10</v>
      </c>
      <c r="Q125" s="4" t="str">
        <f>VLOOKUP('[1]lista umów'!$F127,'[1]słownik_E+'!$A$1:$G$286,7,0)</f>
        <v>https://www.marmara.edu.tr/</v>
      </c>
      <c r="R125" s="4" t="str">
        <f>VLOOKUP('[1]lista umów'!$F127,'[1]słownik_E+'!$A$1:$G$286,6,0)</f>
        <v xml:space="preserve">erasmus@marmara.edu.tr </v>
      </c>
      <c r="S125" s="4" t="s">
        <v>189</v>
      </c>
      <c r="T125" s="4"/>
    </row>
    <row r="126" spans="1:20" s="56" customFormat="1" x14ac:dyDescent="0.25">
      <c r="A126" s="51" t="str">
        <f>VLOOKUP('[1]lista umów'!$F598,'[1]słownik_E+'!$A$1:$G$286,4,0)</f>
        <v>Turcja</v>
      </c>
      <c r="B126" s="51" t="str">
        <f>VLOOKUP('[1]lista umów'!$F598,'[1]słownik_E+'!$A$1:$G$286,5,0)</f>
        <v>İstanbul</v>
      </c>
      <c r="C126" s="51" t="str">
        <f>VLOOKUP('[1]lista umów'!$F598,'[1]słownik_E+'!$A$1:$G$286,2,0)</f>
        <v>İstanbul Üniversitesi</v>
      </c>
      <c r="D126" s="51" t="str">
        <f>VLOOKUP('[1]lista umów'!$F598,'[1]słownik_E+'!$A$1:$G$286,3,0)</f>
        <v>Istanbul University</v>
      </c>
      <c r="E126" s="52" t="s">
        <v>673</v>
      </c>
      <c r="F126" s="51" t="s">
        <v>21</v>
      </c>
      <c r="G126" s="53">
        <v>47026</v>
      </c>
      <c r="H126" s="51" t="s">
        <v>120</v>
      </c>
      <c r="I126" s="51"/>
      <c r="J126" s="54" t="s">
        <v>145</v>
      </c>
      <c r="K126" s="51"/>
      <c r="L126" s="51" t="s">
        <v>24</v>
      </c>
      <c r="M126" s="55">
        <v>2</v>
      </c>
      <c r="N126" s="55">
        <v>12</v>
      </c>
      <c r="O126" s="55">
        <v>2</v>
      </c>
      <c r="P126" s="55">
        <v>12</v>
      </c>
      <c r="Q126" s="51" t="str">
        <f>VLOOKUP('[1]lista umów'!$F598,'[1]słownik_E+'!$A$1:$G$286,7,0)</f>
        <v>https://www.istanbul.edu.tr/en/_</v>
      </c>
      <c r="R126" s="51" t="str">
        <f>VLOOKUP('[1]lista umów'!$F598,'[1]słownik_E+'!$A$1:$G$286,6,0)</f>
        <v>gamze.usar@istanbul.edu.tr</v>
      </c>
      <c r="S126" s="51" t="s">
        <v>123</v>
      </c>
      <c r="T126" s="51"/>
    </row>
    <row r="127" spans="1:20" s="56" customFormat="1" x14ac:dyDescent="0.25">
      <c r="A127" s="14" t="str">
        <f>VLOOKUP('[1]lista umów'!$F650,'[1]słownik_E+'!$A$1:$G$286,4,0)</f>
        <v>Turcja</v>
      </c>
      <c r="B127" s="14" t="str">
        <f>VLOOKUP('[1]lista umów'!$F650,'[1]słownik_E+'!$A$1:$G$286,5,0)</f>
        <v>Kirklareli</v>
      </c>
      <c r="C127" s="14" t="str">
        <f>VLOOKUP('[1]lista umów'!$F650,'[1]słownik_E+'!$A$1:$G$286,2,0)</f>
        <v>Kırklareli Üniversitesi</v>
      </c>
      <c r="D127" s="14" t="str">
        <f>VLOOKUP('[1]lista umów'!$F650,'[1]słownik_E+'!$A$1:$G$286,3,0)</f>
        <v>Kirklareli University</v>
      </c>
      <c r="E127" s="60" t="s">
        <v>440</v>
      </c>
      <c r="F127" s="51" t="s">
        <v>21</v>
      </c>
      <c r="G127" s="66">
        <v>46660</v>
      </c>
      <c r="H127" s="14" t="s">
        <v>120</v>
      </c>
      <c r="I127" s="14" t="str">
        <f>VLOOKUP([1]!Tabela1[[#This Row],[wydział]],[1]słownik!$F$2:$G$12,2,0)</f>
        <v>dziedzina nauk inżynieryjno-technicznych / automatyka, elektronika, elektrotechnika i technologie kosmiczne</v>
      </c>
      <c r="J127" s="14" t="s">
        <v>145</v>
      </c>
      <c r="K127" s="51" t="str">
        <f>VLOOKUP(J127,[1]słownik!$I$2:$J$31,2,0)</f>
        <v>Electricity and Energy</v>
      </c>
      <c r="L127" s="14" t="s">
        <v>24</v>
      </c>
      <c r="M127" s="60">
        <v>2</v>
      </c>
      <c r="N127" s="60">
        <v>5</v>
      </c>
      <c r="O127" s="60">
        <v>2</v>
      </c>
      <c r="P127" s="60">
        <v>5</v>
      </c>
      <c r="Q127" s="14" t="str">
        <f>VLOOKUP('[1]lista umów'!$F650,'[1]słownik_E+'!$A$1:$G$286,7,0)</f>
        <v>https://www.klu.edu.tr/</v>
      </c>
      <c r="R127" s="14" t="str">
        <f>VLOOKUP('[1]lista umów'!$F650,'[1]słownik_E+'!$A$1:$G$286,6,0)</f>
        <v xml:space="preserve">akkor@klu.edu.tr; ruveyda.ozturk@klu.edu.tr </v>
      </c>
      <c r="S127" s="14" t="s">
        <v>218</v>
      </c>
      <c r="T127" s="14"/>
    </row>
    <row r="128" spans="1:20" s="56" customFormat="1" x14ac:dyDescent="0.25">
      <c r="A128" s="4" t="str">
        <f>VLOOKUP('[1]lista umów'!$F86,'[1]słownik_E+'!$A$1:$G$286,4,0)</f>
        <v>Włochy</v>
      </c>
      <c r="B128" s="4" t="s">
        <v>104</v>
      </c>
      <c r="C128" s="4" t="str">
        <f>VLOOKUP('[1]lista umów'!$F86,'[1]słownik_E+'!$A$1:$G$286,2,0)</f>
        <v>Politecnico di Bari</v>
      </c>
      <c r="D128" s="4" t="str">
        <f>VLOOKUP('[1]lista umów'!$F86,'[1]słownik_E+'!$A$1:$G$286,3,0)</f>
        <v>Polytechnic University of Bari</v>
      </c>
      <c r="E128" s="4" t="s">
        <v>105</v>
      </c>
      <c r="F128" s="32" t="s">
        <v>21</v>
      </c>
      <c r="G128" s="5">
        <v>46660</v>
      </c>
      <c r="H128" s="4" t="s">
        <v>120</v>
      </c>
      <c r="I128" s="4" t="str">
        <f>VLOOKUP([1]!Tabela1[[#This Row],[wydział]],[1]słownik!$F$2:$G$12,2,0)</f>
        <v>dziedzina nauk inżynieryjno-technicznych / informatyka techniczna i telekomunikacja</v>
      </c>
      <c r="J128" s="4" t="s">
        <v>121</v>
      </c>
      <c r="K128" s="4" t="str">
        <f>VLOOKUP(J128,[1]słownik!$I$2:$J$31,2,0)</f>
        <v>Electronics and Automation</v>
      </c>
      <c r="L128" s="4" t="s">
        <v>24</v>
      </c>
      <c r="M128" s="6">
        <v>2</v>
      </c>
      <c r="N128" s="6">
        <v>10</v>
      </c>
      <c r="O128" s="6">
        <v>2</v>
      </c>
      <c r="P128" s="6">
        <v>10</v>
      </c>
      <c r="Q128" s="4" t="str">
        <f>VLOOKUP('[1]lista umów'!$F86,'[1]słownik_E+'!$A$1:$G$286,7,0)</f>
        <v>http://www.poliba.it/</v>
      </c>
      <c r="R128" s="4" t="str">
        <f>VLOOKUP('[1]lista umów'!$F86,'[1]słownik_E+'!$A$1:$G$286,6,0)</f>
        <v>international@poliba.it; valentina.cassano@poliba.it</v>
      </c>
      <c r="S128" s="4" t="s">
        <v>123</v>
      </c>
      <c r="T128" s="4"/>
    </row>
    <row r="129" spans="1:20" s="56" customFormat="1" x14ac:dyDescent="0.25">
      <c r="A129" s="4" t="str">
        <f>VLOOKUP('[1]lista umów'!$F87,'[1]słownik_E+'!$A$1:$G$286,4,0)</f>
        <v>Włochy</v>
      </c>
      <c r="B129" s="4" t="s">
        <v>210</v>
      </c>
      <c r="C129" s="4" t="str">
        <f>VLOOKUP('[1]lista umów'!$F87,'[1]słownik_E+'!$A$1:$G$286,2,0)</f>
        <v>Alma Mater Studiorum - Università di Bologna</v>
      </c>
      <c r="D129" s="4" t="str">
        <f>VLOOKUP('[1]lista umów'!$F87,'[1]słownik_E+'!$A$1:$G$286,3,0)</f>
        <v>University of Bologna</v>
      </c>
      <c r="E129" s="4" t="s">
        <v>211</v>
      </c>
      <c r="F129" s="4" t="s">
        <v>21</v>
      </c>
      <c r="G129" s="5">
        <v>47026</v>
      </c>
      <c r="H129" s="4" t="s">
        <v>120</v>
      </c>
      <c r="I129" s="4" t="str">
        <f>VLOOKUP([1]!Tabela1[[#This Row],[wydział]],[1]słownik!$F$2:$G$12,2,0)</f>
        <v>dziedzina nauk inżynieryjno-technicznych / informatyka techniczna i telekomunikacja</v>
      </c>
      <c r="J129" s="4" t="s">
        <v>121</v>
      </c>
      <c r="K129" s="4" t="str">
        <f>VLOOKUP(J129,[1]słownik!$I$2:$J$31,2,0)</f>
        <v>Electronics and Automation</v>
      </c>
      <c r="L129" s="4" t="s">
        <v>90</v>
      </c>
      <c r="M129" s="6">
        <v>3</v>
      </c>
      <c r="N129" s="6">
        <v>18</v>
      </c>
      <c r="O129" s="6">
        <v>3</v>
      </c>
      <c r="P129" s="6">
        <v>18</v>
      </c>
      <c r="Q129" s="4" t="str">
        <f>VLOOKUP('[1]lista umów'!$F87,'[1]słownik_E+'!$A$1:$G$286,7,0)</f>
        <v>http://unibo.it/</v>
      </c>
      <c r="R129" s="4" t="str">
        <f>VLOOKUP('[1]lista umów'!$F87,'[1]słownik_E+'!$A$1:$G$286,6,0)</f>
        <v xml:space="preserve">erasmus@unibo.it </v>
      </c>
      <c r="S129" s="4" t="s">
        <v>123</v>
      </c>
      <c r="T129" s="4"/>
    </row>
    <row r="130" spans="1:20" s="56" customFormat="1" x14ac:dyDescent="0.25">
      <c r="A130" s="4" t="str">
        <f>VLOOKUP('[1]lista umów'!$F88,'[1]słownik_E+'!$A$1:$G$286,4,0)</f>
        <v>Włochy</v>
      </c>
      <c r="B130" s="4" t="s">
        <v>212</v>
      </c>
      <c r="C130" s="4" t="str">
        <f>VLOOKUP('[1]lista umów'!$F88,'[1]słownik_E+'!$A$1:$G$286,2,0)</f>
        <v>Università degli Studi di Napoli Federico II</v>
      </c>
      <c r="D130" s="4" t="str">
        <f>VLOOKUP('[1]lista umów'!$F88,'[1]słownik_E+'!$A$1:$G$286,3,0)</f>
        <v>University of Naples Federico II</v>
      </c>
      <c r="E130" s="4" t="s">
        <v>213</v>
      </c>
      <c r="F130" s="32" t="s">
        <v>21</v>
      </c>
      <c r="G130" s="5">
        <v>47391</v>
      </c>
      <c r="H130" s="4" t="s">
        <v>120</v>
      </c>
      <c r="I130" s="4" t="str">
        <f>VLOOKUP([1]!Tabela1[[#This Row],[wydział]],[1]słownik!$F$2:$G$12,2,0)</f>
        <v>dziedzina nauk inżynieryjno-technicznych / informatyka techniczna i telekomunikacja</v>
      </c>
      <c r="J130" s="4" t="s">
        <v>121</v>
      </c>
      <c r="K130" s="4" t="str">
        <f>VLOOKUP(J130,[1]słownik!$I$2:$J$31,2,0)</f>
        <v>Electronics and Automation</v>
      </c>
      <c r="L130" s="4" t="s">
        <v>24</v>
      </c>
      <c r="M130" s="6">
        <v>2</v>
      </c>
      <c r="N130" s="6">
        <v>10</v>
      </c>
      <c r="O130" s="6">
        <v>2</v>
      </c>
      <c r="P130" s="6">
        <v>10</v>
      </c>
      <c r="Q130" s="4" t="str">
        <f>VLOOKUP('[1]lista umów'!$F88,'[1]słownik_E+'!$A$1:$G$286,7,0)</f>
        <v>www.unina.it</v>
      </c>
      <c r="R130" s="4" t="str">
        <f>VLOOKUP('[1]lista umów'!$F88,'[1]słownik_E+'!$A$1:$G$286,6,0)</f>
        <v>international@unina.it; ddesimon@unina.it</v>
      </c>
      <c r="S130" s="4" t="s">
        <v>123</v>
      </c>
      <c r="T130" s="4"/>
    </row>
    <row r="131" spans="1:20" s="56" customFormat="1" x14ac:dyDescent="0.25">
      <c r="A131" s="4" t="s">
        <v>214</v>
      </c>
      <c r="B131" s="4" t="s">
        <v>212</v>
      </c>
      <c r="C131" s="4" t="s">
        <v>215</v>
      </c>
      <c r="D131" s="4" t="s">
        <v>216</v>
      </c>
      <c r="E131" s="4" t="s">
        <v>213</v>
      </c>
      <c r="F131" s="4" t="s">
        <v>21</v>
      </c>
      <c r="G131" s="5">
        <v>47391</v>
      </c>
      <c r="H131" s="4" t="s">
        <v>120</v>
      </c>
      <c r="I131" s="4" t="str">
        <f>VLOOKUP([1]!Tabela1[[#This Row],[wydział]],[1]słownik!$F$2:$G$12,2,0)</f>
        <v>dziedzina nauk inżynieryjno-technicznych / informatyka techniczna i telekomunikacja</v>
      </c>
      <c r="J131" s="4" t="s">
        <v>217</v>
      </c>
      <c r="K131" s="4" t="str">
        <f>VLOOKUP(J131,[1]słownik!$I$2:$J$31,2,0)</f>
        <v>Motor Vehicles, Ships and Aircraft</v>
      </c>
      <c r="L131" s="4" t="s">
        <v>24</v>
      </c>
      <c r="M131" s="6">
        <v>2</v>
      </c>
      <c r="N131" s="6">
        <v>10</v>
      </c>
      <c r="O131" s="6">
        <v>2</v>
      </c>
      <c r="P131" s="6">
        <v>10</v>
      </c>
      <c r="Q131" s="4" t="str">
        <f>VLOOKUP('[1]lista umów'!$F89,'[1]słownik_E+'!$A$1:$G$286,7,0)</f>
        <v>www.unina.it</v>
      </c>
      <c r="R131" s="4" t="str">
        <f>VLOOKUP('[1]lista umów'!$F89,'[1]słownik_E+'!$A$1:$G$286,6,0)</f>
        <v>international@unina.it; ddesimon@unina.it</v>
      </c>
      <c r="S131" s="4" t="s">
        <v>123</v>
      </c>
      <c r="T131" s="4"/>
    </row>
    <row r="132" spans="1:20" s="86" customFormat="1" x14ac:dyDescent="0.25">
      <c r="A132" s="83" t="str">
        <f>VLOOKUP('[1]lista umów'!$F129,'[1]słownik_E+'!$A$1:$G$286,4,0)</f>
        <v>Austria</v>
      </c>
      <c r="B132" s="83" t="str">
        <f>VLOOKUP('[1]lista umów'!$F129,'[1]słownik_E+'!$A$1:$G$286,5,0)</f>
        <v>Linz</v>
      </c>
      <c r="C132" s="83" t="str">
        <f>VLOOKUP('[1]lista umów'!$F129,'[1]słownik_E+'!$A$1:$G$286,2,0)</f>
        <v>Johannes Kepler Universität Linz</v>
      </c>
      <c r="D132" s="83" t="str">
        <f>VLOOKUP('[1]lista umów'!$F129,'[1]słownik_E+'!$A$1:$G$286,3,0)</f>
        <v>Johannes Kepler University of Linz</v>
      </c>
      <c r="E132" s="83" t="s">
        <v>274</v>
      </c>
      <c r="F132" s="83" t="s">
        <v>21</v>
      </c>
      <c r="G132" s="84">
        <v>47026</v>
      </c>
      <c r="H132" s="83" t="s">
        <v>184</v>
      </c>
      <c r="I132" s="83" t="str">
        <f>VLOOKUP([1]!Tabela1[[#This Row],[wydział]],[1]słownik!$F$2:$G$12,2,0)</f>
        <v>dziedzina nauk inżynieryjno-technicznych / informatyka techniczna i telekomunikacja</v>
      </c>
      <c r="J132" s="83" t="s">
        <v>185</v>
      </c>
      <c r="K132" s="83" t="str">
        <f>VLOOKUP(J132,[1]słownik!$I$2:$J$31,2,0)</f>
        <v>Information and Communication Technologies</v>
      </c>
      <c r="L132" s="83" t="s">
        <v>24</v>
      </c>
      <c r="M132" s="85">
        <v>2</v>
      </c>
      <c r="N132" s="85">
        <v>10</v>
      </c>
      <c r="O132" s="85">
        <v>0</v>
      </c>
      <c r="P132" s="85">
        <v>0</v>
      </c>
      <c r="Q132" s="83" t="str">
        <f>VLOOKUP('[1]lista umów'!$F129,'[1]słownik_E+'!$A$1:$G$286,7,0)</f>
        <v>https://www.jku.at/</v>
      </c>
      <c r="R132" s="83" t="str">
        <f>VLOOKUP('[1]lista umów'!$F129,'[1]słownik_E+'!$A$1:$G$286,6,0)</f>
        <v>erasmus@jku.at; Ida.Haider@jku.at; esther.woeckinger@jku.at</v>
      </c>
      <c r="S132" s="83" t="s">
        <v>187</v>
      </c>
      <c r="T132" s="83"/>
    </row>
    <row r="133" spans="1:20" s="86" customFormat="1" x14ac:dyDescent="0.25">
      <c r="A133" s="83" t="str">
        <f>VLOOKUP('[1]lista umów'!$F130,'[1]słownik_E+'!$A$1:$G$286,4,0)</f>
        <v>Belgia</v>
      </c>
      <c r="B133" s="83" t="s">
        <v>126</v>
      </c>
      <c r="C133" s="83" t="str">
        <f>VLOOKUP('[1]lista umów'!$F130,'[1]słownik_E+'!$A$1:$G$286,2,0)</f>
        <v>Katholieke Universiteit Leuven</v>
      </c>
      <c r="D133" s="83" t="s">
        <v>127</v>
      </c>
      <c r="E133" s="83" t="s">
        <v>128</v>
      </c>
      <c r="F133" s="87" t="s">
        <v>21</v>
      </c>
      <c r="G133" s="84">
        <v>47756</v>
      </c>
      <c r="H133" s="83" t="s">
        <v>184</v>
      </c>
      <c r="I133" s="83" t="str">
        <f>VLOOKUP([1]!Tabela1[[#This Row],[wydział]],[1]słownik!$F$2:$G$12,2,0)</f>
        <v>dziedzina nauk inżynieryjno-technicznych / informatyka techniczna i telekomunikacja</v>
      </c>
      <c r="J133" s="83" t="s">
        <v>273</v>
      </c>
      <c r="K133" s="83" t="str">
        <f>VLOOKUP(J133,[1]słownik!$I$2:$J$31,2,0)</f>
        <v>Computer Use</v>
      </c>
      <c r="L133" s="83" t="s">
        <v>24</v>
      </c>
      <c r="M133" s="85">
        <v>2</v>
      </c>
      <c r="N133" s="85">
        <v>10</v>
      </c>
      <c r="O133" s="85">
        <v>2</v>
      </c>
      <c r="P133" s="85">
        <v>10</v>
      </c>
      <c r="Q133" s="83" t="str">
        <f>VLOOKUP('[1]lista umów'!$F130,'[1]słownik_E+'!$A$1:$G$286,7,0)</f>
        <v>https://www.kuleuven.be/</v>
      </c>
      <c r="R133" s="83" t="str">
        <f>VLOOKUP('[1]lista umów'!$F130,'[1]słownik_E+'!$A$1:$G$286,6,0)</f>
        <v xml:space="preserve">elke.timmermans@int.kuleuven.be; hilde.lauwereys@kuleuven.be; </v>
      </c>
      <c r="S133" s="83" t="s">
        <v>187</v>
      </c>
      <c r="T133" s="83"/>
    </row>
    <row r="134" spans="1:20" s="86" customFormat="1" x14ac:dyDescent="0.25">
      <c r="A134" s="83" t="str">
        <f>VLOOKUP('[1]lista umów'!$F131,'[1]słownik_E+'!$A$1:$G$286,4,0)</f>
        <v>Belgia</v>
      </c>
      <c r="B134" s="83" t="str">
        <f>VLOOKUP('[1]lista umów'!$F131,'[1]słownik_E+'!$A$1:$G$286,5,0)</f>
        <v>Mons</v>
      </c>
      <c r="C134" s="83" t="str">
        <f>VLOOKUP('[1]lista umów'!$F131,'[1]słownik_E+'!$A$1:$G$286,2,0)</f>
        <v>Université de Mons</v>
      </c>
      <c r="D134" s="83" t="str">
        <f>VLOOKUP('[1]lista umów'!$F131,'[1]słownik_E+'!$A$1:$G$286,3,0)</f>
        <v>University of Mons</v>
      </c>
      <c r="E134" s="83" t="s">
        <v>275</v>
      </c>
      <c r="F134" s="83" t="s">
        <v>21</v>
      </c>
      <c r="G134" s="84">
        <v>47026</v>
      </c>
      <c r="H134" s="83" t="s">
        <v>184</v>
      </c>
      <c r="I134" s="83" t="str">
        <f>VLOOKUP([1]!Tabela1[[#This Row],[wydział]],[1]słownik!$F$2:$G$12,2,0)</f>
        <v>dziedzina nauk inżynieryjno-technicznych / informatyka techniczna i telekomunikacja</v>
      </c>
      <c r="J134" s="83" t="s">
        <v>273</v>
      </c>
      <c r="K134" s="83" t="str">
        <f>VLOOKUP(J134,[1]słownik!$I$2:$J$31,2,0)</f>
        <v>Computer Use</v>
      </c>
      <c r="L134" s="83" t="s">
        <v>32</v>
      </c>
      <c r="M134" s="85">
        <v>3</v>
      </c>
      <c r="N134" s="85">
        <v>15</v>
      </c>
      <c r="O134" s="85">
        <v>1</v>
      </c>
      <c r="P134" s="85">
        <v>5</v>
      </c>
      <c r="Q134" s="83" t="str">
        <f>VLOOKUP('[1]lista umów'!$F131,'[1]słownik_E+'!$A$1:$G$286,7,0)</f>
        <v>https://web.umons.ac.be/</v>
      </c>
      <c r="R134" s="83" t="str">
        <f>VLOOKUP('[1]lista umów'!$F131,'[1]słownik_E+'!$A$1:$G$286,6,0)</f>
        <v xml:space="preserve">geraldine.berger@umons.ac.be; relint@umons.ac.be;  </v>
      </c>
      <c r="S134" s="83" t="s">
        <v>187</v>
      </c>
      <c r="T134" s="83"/>
    </row>
    <row r="135" spans="1:20" s="86" customFormat="1" x14ac:dyDescent="0.25">
      <c r="A135" s="83" t="str">
        <f>VLOOKUP('[1]lista umów'!$F133,'[1]słownik_E+'!$A$1:$G$286,4,0)</f>
        <v>Chorwacja</v>
      </c>
      <c r="B135" s="83" t="s">
        <v>276</v>
      </c>
      <c r="C135" s="83" t="str">
        <f>VLOOKUP('[1]lista umów'!$F133,'[1]słownik_E+'!$A$1:$G$286,2,0)</f>
        <v>Sveučilište u Dubrovniku</v>
      </c>
      <c r="D135" s="83" t="str">
        <f>VLOOKUP('[1]lista umów'!$F133,'[1]słownik_E+'!$A$1:$G$286,3,0)</f>
        <v>University of Dubrovnik</v>
      </c>
      <c r="E135" s="83" t="s">
        <v>277</v>
      </c>
      <c r="F135" s="83" t="s">
        <v>21</v>
      </c>
      <c r="G135" s="84">
        <v>46660</v>
      </c>
      <c r="H135" s="83" t="s">
        <v>184</v>
      </c>
      <c r="I135" s="83" t="str">
        <f>VLOOKUP([1]!Tabela1[[#This Row],[wydział]],[1]słownik!$F$2:$G$12,2,0)</f>
        <v>dziedzina nauk inżynieryjno-technicznych / informatyka techniczna i telekomunikacja</v>
      </c>
      <c r="J135" s="83" t="s">
        <v>273</v>
      </c>
      <c r="K135" s="83" t="str">
        <f>VLOOKUP(J135,[1]słownik!$I$2:$J$31,2,0)</f>
        <v>Computer Use</v>
      </c>
      <c r="L135" s="83" t="s">
        <v>41</v>
      </c>
      <c r="M135" s="85">
        <v>2</v>
      </c>
      <c r="N135" s="85">
        <v>20</v>
      </c>
      <c r="O135" s="85">
        <v>2</v>
      </c>
      <c r="P135" s="85">
        <v>20</v>
      </c>
      <c r="Q135" s="83" t="str">
        <f>VLOOKUP('[1]lista umów'!$F133,'[1]słownik_E+'!$A$1:$G$286,7,0)</f>
        <v>www.unidu.hr</v>
      </c>
      <c r="R135" s="83" t="str">
        <f>VLOOKUP('[1]lista umów'!$F133,'[1]słownik_E+'!$A$1:$G$286,6,0)</f>
        <v xml:space="preserve">nikolina.potrebica@unidu.hr </v>
      </c>
      <c r="S135" s="83" t="s">
        <v>187</v>
      </c>
      <c r="T135" s="83"/>
    </row>
    <row r="136" spans="1:20" s="86" customFormat="1" x14ac:dyDescent="0.25">
      <c r="A136" s="87" t="str">
        <f>VLOOKUP('[1]lista umów'!$F134,'[1]słownik_E+'!$A$1:$G$286,4,0)</f>
        <v>Chorwacja</v>
      </c>
      <c r="B136" s="87" t="s">
        <v>129</v>
      </c>
      <c r="C136" s="87" t="str">
        <f>VLOOKUP('[1]lista umów'!$F134,'[1]słownik_E+'!$A$1:$G$286,2,0)</f>
        <v>Sveučilište u Rijeci</v>
      </c>
      <c r="D136" s="87" t="str">
        <f>VLOOKUP('[1]lista umów'!$F134,'[1]słownik_E+'!$A$1:$G$286,3,0)</f>
        <v>University of Rijeka</v>
      </c>
      <c r="E136" s="87" t="s">
        <v>130</v>
      </c>
      <c r="F136" s="87" t="s">
        <v>21</v>
      </c>
      <c r="G136" s="88">
        <v>47391</v>
      </c>
      <c r="H136" s="87" t="s">
        <v>184</v>
      </c>
      <c r="I136" s="87" t="str">
        <f>VLOOKUP([1]!Tabela1[[#This Row],[wydział]],[1]słownik!$F$2:$G$12,2,0)</f>
        <v>dziedzina nauk inżynieryjno-technicznych / informatyka techniczna i telekomunikacja</v>
      </c>
      <c r="J136" s="87" t="s">
        <v>278</v>
      </c>
      <c r="K136" s="87" t="s">
        <v>279</v>
      </c>
      <c r="L136" s="87" t="s">
        <v>90</v>
      </c>
      <c r="M136" s="89">
        <v>1</v>
      </c>
      <c r="N136" s="89">
        <v>10</v>
      </c>
      <c r="O136" s="89">
        <v>1</v>
      </c>
      <c r="P136" s="89">
        <v>10</v>
      </c>
      <c r="Q136" s="87" t="str">
        <f>VLOOKUP('[1]lista umów'!$F134,'[1]słownik_E+'!$A$1:$G$286,7,0)</f>
        <v>https://uniri.hr/</v>
      </c>
      <c r="R136" s="87" t="str">
        <f>VLOOKUP('[1]lista umów'!$F134,'[1]słownik_E+'!$A$1:$G$286,6,0)</f>
        <v>masa@uniri.hr, mfonovic@riteh.hr</v>
      </c>
      <c r="S136" s="87" t="s">
        <v>187</v>
      </c>
      <c r="T136" s="87"/>
    </row>
    <row r="137" spans="1:20" s="86" customFormat="1" x14ac:dyDescent="0.25">
      <c r="A137" s="83" t="str">
        <f>VLOOKUP('[1]lista umów'!$F135,'[1]słownik_E+'!$A$1:$G$286,4,0)</f>
        <v>Chorwacja</v>
      </c>
      <c r="B137" s="83" t="s">
        <v>131</v>
      </c>
      <c r="C137" s="83" t="str">
        <f>VLOOKUP('[1]lista umów'!$F135,'[1]słownik_E+'!$A$1:$G$286,2,0)</f>
        <v>Sveučilište u Zagrebu</v>
      </c>
      <c r="D137" s="83" t="str">
        <f>VLOOKUP('[1]lista umów'!$F135,'[1]słownik_E+'!$A$1:$G$286,3,0)</f>
        <v>University of Zagreb</v>
      </c>
      <c r="E137" s="83" t="s">
        <v>132</v>
      </c>
      <c r="F137" s="83" t="s">
        <v>21</v>
      </c>
      <c r="G137" s="84">
        <v>47391</v>
      </c>
      <c r="H137" s="83" t="s">
        <v>184</v>
      </c>
      <c r="I137" s="83" t="str">
        <f>VLOOKUP([1]!Tabela1[[#This Row],[wydział]],[1]słownik!$F$2:$G$12,2,0)</f>
        <v>dziedzina nauk inżynieryjno-technicznych / informatyka techniczna i telekomunikacja</v>
      </c>
      <c r="J137" s="83" t="s">
        <v>280</v>
      </c>
      <c r="K137" s="83" t="s">
        <v>281</v>
      </c>
      <c r="L137" s="83" t="s">
        <v>90</v>
      </c>
      <c r="M137" s="85">
        <v>6</v>
      </c>
      <c r="N137" s="85">
        <v>30</v>
      </c>
      <c r="O137" s="85">
        <v>6</v>
      </c>
      <c r="P137" s="85">
        <v>30</v>
      </c>
      <c r="Q137" s="83" t="str">
        <f>VLOOKUP('[1]lista umów'!$F135,'[1]słownik_E+'!$A$1:$G$286,7,0)</f>
        <v>https://www.unizg.hr/</v>
      </c>
      <c r="R137" s="83" t="str">
        <f>VLOOKUP('[1]lista umów'!$F135,'[1]słownik_E+'!$A$1:$G$286,6,0)</f>
        <v xml:space="preserve">erasmus.coordinator@unizg.hr </v>
      </c>
      <c r="S137" s="83" t="s">
        <v>187</v>
      </c>
      <c r="T137" s="83"/>
    </row>
    <row r="138" spans="1:20" s="86" customFormat="1" x14ac:dyDescent="0.25">
      <c r="A138" s="83" t="str">
        <f>VLOOKUP('[1]lista umów'!$F205,'[1]słownik_E+'!$A$1:$G$286,4,0)</f>
        <v>Chorwacja</v>
      </c>
      <c r="B138" s="83" t="s">
        <v>131</v>
      </c>
      <c r="C138" s="83" t="str">
        <f>VLOOKUP('[1]lista umów'!$F205,'[1]słownik_E+'!$A$1:$G$286,2,0)</f>
        <v>Sveučilište u Zagrebu</v>
      </c>
      <c r="D138" s="83" t="str">
        <f>VLOOKUP('[1]lista umów'!$F205,'[1]słownik_E+'!$A$1:$G$286,3,0)</f>
        <v>University of Zagreb</v>
      </c>
      <c r="E138" s="83" t="s">
        <v>132</v>
      </c>
      <c r="F138" s="83" t="s">
        <v>21</v>
      </c>
      <c r="G138" s="84">
        <v>47391</v>
      </c>
      <c r="H138" s="83" t="s">
        <v>184</v>
      </c>
      <c r="I138" s="83" t="str">
        <f>VLOOKUP([1]!Tabela1[[#This Row],[wydział]],[1]słownik!$F$2:$G$12,2,0)</f>
        <v>dziedzina nauk inżynieryjno-technicznych / informatyka techniczna i telekomunikacja</v>
      </c>
      <c r="J138" s="83" t="s">
        <v>121</v>
      </c>
      <c r="K138" s="83" t="str">
        <f>VLOOKUP(J138,[1]słownik!$I$2:$J$31,2,0)</f>
        <v>Electronics and Automation</v>
      </c>
      <c r="L138" s="83" t="s">
        <v>90</v>
      </c>
      <c r="M138" s="85">
        <v>2</v>
      </c>
      <c r="N138" s="85">
        <v>20</v>
      </c>
      <c r="O138" s="85">
        <v>2</v>
      </c>
      <c r="P138" s="85">
        <v>20</v>
      </c>
      <c r="Q138" s="83" t="str">
        <f>VLOOKUP('[1]lista umów'!$F205,'[1]słownik_E+'!$A$1:$G$286,7,0)</f>
        <v>https://www.unizg.hr/</v>
      </c>
      <c r="R138" s="83" t="str">
        <f>VLOOKUP('[1]lista umów'!$F205,'[1]słownik_E+'!$A$1:$G$286,6,0)</f>
        <v xml:space="preserve">erasmus.coordinator@unizg.hr </v>
      </c>
      <c r="S138" s="83" t="s">
        <v>364</v>
      </c>
      <c r="T138" s="83"/>
    </row>
    <row r="139" spans="1:20" s="86" customFormat="1" x14ac:dyDescent="0.25">
      <c r="A139" s="87" t="str">
        <f>VLOOKUP('[1]lista umów'!$F136,'[1]słownik_E+'!$A$1:$G$286,4,0)</f>
        <v>Czechy</v>
      </c>
      <c r="B139" s="87" t="str">
        <f>VLOOKUP('[1]lista umów'!$F136,'[1]słownik_E+'!$A$1:$G$286,5,0)</f>
        <v>Praga</v>
      </c>
      <c r="C139" s="87" t="str">
        <f>VLOOKUP('[1]lista umów'!$F136,'[1]słownik_E+'!$A$1:$G$286,2,0)</f>
        <v>Univerzita Karlova</v>
      </c>
      <c r="D139" s="87" t="str">
        <f>VLOOKUP('[1]lista umów'!$F136,'[1]słownik_E+'!$A$1:$G$286,3,0)</f>
        <v>Charles University in Prague</v>
      </c>
      <c r="E139" s="87" t="s">
        <v>282</v>
      </c>
      <c r="F139" s="87" t="s">
        <v>21</v>
      </c>
      <c r="G139" s="88">
        <v>46660</v>
      </c>
      <c r="H139" s="87" t="s">
        <v>184</v>
      </c>
      <c r="I139" s="87" t="str">
        <f>VLOOKUP([1]!Tabela1[[#This Row],[wydział]],[1]słownik!$F$2:$G$12,2,0)</f>
        <v>dziedzina nauk inżynieryjno-technicznych / informatyka techniczna i telekomunikacja</v>
      </c>
      <c r="J139" s="87" t="s">
        <v>283</v>
      </c>
      <c r="K139" s="87" t="str">
        <f>VLOOKUP(J139,[1]słownik!$I$2:$J$31,2,0)</f>
        <v>Software and Applications Development and Analysis</v>
      </c>
      <c r="L139" s="87" t="s">
        <v>24</v>
      </c>
      <c r="M139" s="89">
        <v>2</v>
      </c>
      <c r="N139" s="89">
        <v>10</v>
      </c>
      <c r="O139" s="89">
        <v>2</v>
      </c>
      <c r="P139" s="89">
        <v>10</v>
      </c>
      <c r="Q139" s="87" t="str">
        <f>VLOOKUP('[1]lista umów'!$F136,'[1]słownik_E+'!$A$1:$G$286,7,0)</f>
        <v>https://cuni.cz/</v>
      </c>
      <c r="R139" s="87" t="str">
        <f>VLOOKUP('[1]lista umów'!$F136,'[1]słownik_E+'!$A$1:$G$286,6,0)</f>
        <v>Ondrej.pangrac@mff.cuni.cz;  erasmus@ruk.cuni.cz</v>
      </c>
      <c r="S139" s="87" t="s">
        <v>187</v>
      </c>
      <c r="T139" s="87"/>
    </row>
    <row r="140" spans="1:20" s="86" customFormat="1" x14ac:dyDescent="0.25">
      <c r="A140" s="83" t="str">
        <f>VLOOKUP('[1]lista umów'!$F137,'[1]słownik_E+'!$A$1:$G$286,4,0)</f>
        <v>Czechy</v>
      </c>
      <c r="B140" s="83" t="s">
        <v>284</v>
      </c>
      <c r="C140" s="83" t="str">
        <f>VLOOKUP('[1]lista umów'!$F137,'[1]słownik_E+'!$A$1:$G$286,2,0)</f>
        <v>Univerzita Tomáše Bati ve Zlíně</v>
      </c>
      <c r="D140" s="83" t="str">
        <f>VLOOKUP('[1]lista umów'!$F137,'[1]słownik_E+'!$A$1:$G$286,3,0)</f>
        <v>Tomas Bata University of Zlin</v>
      </c>
      <c r="E140" s="83" t="s">
        <v>285</v>
      </c>
      <c r="F140" s="83" t="s">
        <v>21</v>
      </c>
      <c r="G140" s="84">
        <v>47026</v>
      </c>
      <c r="H140" s="83" t="s">
        <v>184</v>
      </c>
      <c r="I140" s="83" t="str">
        <f>VLOOKUP([1]!Tabela1[[#This Row],[wydział]],[1]słownik!$F$2:$G$12,2,0)</f>
        <v>dziedzina nauk inżynieryjno-technicznych / informatyka techniczna i telekomunikacja</v>
      </c>
      <c r="J140" s="83" t="s">
        <v>286</v>
      </c>
      <c r="K140" s="83" t="s">
        <v>287</v>
      </c>
      <c r="L140" s="83" t="s">
        <v>24</v>
      </c>
      <c r="M140" s="85">
        <v>2</v>
      </c>
      <c r="N140" s="85">
        <v>10</v>
      </c>
      <c r="O140" s="85">
        <v>2</v>
      </c>
      <c r="P140" s="85">
        <v>10</v>
      </c>
      <c r="Q140" s="83" t="str">
        <f>VLOOKUP('[1]lista umów'!$F137,'[1]słownik_E+'!$A$1:$G$286,7,0)</f>
        <v>www.utb.cz</v>
      </c>
      <c r="R140" s="83" t="str">
        <f>VLOOKUP('[1]lista umów'!$F137,'[1]słownik_E+'!$A$1:$G$286,6,0)</f>
        <v>krutil@fmk.utb.cz, kubalcik@utb.cz</v>
      </c>
      <c r="S140" s="83" t="s">
        <v>187</v>
      </c>
      <c r="T140" s="83"/>
    </row>
    <row r="141" spans="1:20" s="86" customFormat="1" x14ac:dyDescent="0.25">
      <c r="A141" s="87" t="str">
        <f>VLOOKUP('[1]lista umów'!$F204,'[1]słownik_E+'!$A$1:$G$286,4,0)</f>
        <v>Czechy</v>
      </c>
      <c r="B141" s="87" t="str">
        <f>VLOOKUP('[1]lista umów'!$F204,'[1]słownik_E+'!$A$1:$G$286,5,0)</f>
        <v>Brno</v>
      </c>
      <c r="C141" s="87" t="str">
        <f>VLOOKUP('[1]lista umów'!$F204,'[1]słownik_E+'!$A$1:$G$286,2,0)</f>
        <v>Vysoke uceni technicke v Brne</v>
      </c>
      <c r="D141" s="87" t="str">
        <f>VLOOKUP('[1]lista umów'!$F204,'[1]słownik_E+'!$A$1:$G$286,3,0)</f>
        <v>Brno University of Technology</v>
      </c>
      <c r="E141" s="87" t="s">
        <v>26</v>
      </c>
      <c r="F141" s="87" t="s">
        <v>21</v>
      </c>
      <c r="G141" s="88">
        <v>46660</v>
      </c>
      <c r="H141" s="87" t="s">
        <v>184</v>
      </c>
      <c r="I141" s="87" t="str">
        <f>VLOOKUP([1]!Tabela1[[#This Row],[wydział]],[1]słownik!$F$2:$G$12,2,0)</f>
        <v>dziedzina nauk inżynieryjno-technicznych / informatyka techniczna i telekomunikacja</v>
      </c>
      <c r="J141" s="87" t="s">
        <v>121</v>
      </c>
      <c r="K141" s="87" t="str">
        <f>VLOOKUP(J141,[1]słownik!$I$2:$J$31,2,0)</f>
        <v>Electronics and Automation</v>
      </c>
      <c r="L141" s="87" t="s">
        <v>24</v>
      </c>
      <c r="M141" s="89">
        <v>2</v>
      </c>
      <c r="N141" s="89">
        <v>5</v>
      </c>
      <c r="O141" s="89">
        <v>2</v>
      </c>
      <c r="P141" s="89">
        <v>5</v>
      </c>
      <c r="Q141" s="87" t="str">
        <f>VLOOKUP('[1]lista umów'!$F204,'[1]słownik_E+'!$A$1:$G$286,7,0)</f>
        <v>https://www.vut.cz/en/</v>
      </c>
      <c r="R141" s="87" t="str">
        <f>VLOOKUP('[1]lista umów'!$F204,'[1]słownik_E+'!$A$1:$G$286,6,0)</f>
        <v>international@vutbr.cz; havlovad@fa.vutbr.cz; vesela.m@vutbr.cz</v>
      </c>
      <c r="S141" s="87" t="s">
        <v>364</v>
      </c>
      <c r="T141" s="87"/>
    </row>
    <row r="142" spans="1:20" s="86" customFormat="1" x14ac:dyDescent="0.25">
      <c r="A142" s="87" t="str">
        <f>VLOOKUP('[1]lista umów'!$F138,'[1]słownik_E+'!$A$1:$G$286,4,0)</f>
        <v>Estonia</v>
      </c>
      <c r="B142" s="87" t="s">
        <v>134</v>
      </c>
      <c r="C142" s="87" t="str">
        <f>VLOOKUP('[1]lista umów'!$F138,'[1]słownik_E+'!$A$1:$G$286,2,0)</f>
        <v>Tallinna Tehnikaülikool</v>
      </c>
      <c r="D142" s="87" t="str">
        <f>VLOOKUP('[1]lista umów'!$F138,'[1]słownik_E+'!$A$1:$G$286,3,0)</f>
        <v>Tallinn University of Technology</v>
      </c>
      <c r="E142" s="87" t="s">
        <v>135</v>
      </c>
      <c r="F142" s="87" t="s">
        <v>21</v>
      </c>
      <c r="G142" s="88">
        <v>47391</v>
      </c>
      <c r="H142" s="87" t="s">
        <v>184</v>
      </c>
      <c r="I142" s="87" t="str">
        <f>VLOOKUP([1]!Tabela1[[#This Row],[wydział]],[1]słownik!$F$2:$G$12,2,0)</f>
        <v>dziedzina nauk inżynieryjno-technicznych / informatyka techniczna i telekomunikacja</v>
      </c>
      <c r="J142" s="87" t="s">
        <v>121</v>
      </c>
      <c r="K142" s="87" t="str">
        <f>VLOOKUP(J142,[1]słownik!$I$2:$J$31,2,0)</f>
        <v>Electronics and Automation</v>
      </c>
      <c r="L142" s="87" t="s">
        <v>24</v>
      </c>
      <c r="M142" s="89">
        <v>2</v>
      </c>
      <c r="N142" s="89">
        <v>10</v>
      </c>
      <c r="O142" s="89">
        <v>2</v>
      </c>
      <c r="P142" s="89">
        <v>10</v>
      </c>
      <c r="Q142" s="87" t="str">
        <f>VLOOKUP('[1]lista umów'!$F138,'[1]słownik_E+'!$A$1:$G$286,7,0)</f>
        <v>https://taltech.ee/</v>
      </c>
      <c r="R142" s="87" t="str">
        <f>VLOOKUP('[1]lista umów'!$F138,'[1]słownik_E+'!$A$1:$G$286,6,0)</f>
        <v>riina.potter@ttu.ee ; incoming@taltech.ee</v>
      </c>
      <c r="S142" s="87" t="s">
        <v>187</v>
      </c>
      <c r="T142" s="87"/>
    </row>
    <row r="143" spans="1:20" s="86" customFormat="1" x14ac:dyDescent="0.25">
      <c r="A143" s="83" t="str">
        <f>VLOOKUP('[1]lista umów'!$F139,'[1]słownik_E+'!$A$1:$G$286,4,0)</f>
        <v>Finlandia</v>
      </c>
      <c r="B143" s="83" t="s">
        <v>288</v>
      </c>
      <c r="C143" s="83" t="str">
        <f>VLOOKUP('[1]lista umów'!$F139,'[1]słownik_E+'!$A$1:$G$286,2,0)</f>
        <v>Hämeen ammattikorkeakoulu</v>
      </c>
      <c r="D143" s="83" t="str">
        <f>VLOOKUP('[1]lista umów'!$F139,'[1]słownik_E+'!$A$1:$G$286,3,0)</f>
        <v>HAMK University of Applied Science</v>
      </c>
      <c r="E143" s="83" t="s">
        <v>289</v>
      </c>
      <c r="F143" s="83" t="s">
        <v>21</v>
      </c>
      <c r="G143" s="84">
        <v>46660</v>
      </c>
      <c r="H143" s="83" t="s">
        <v>184</v>
      </c>
      <c r="I143" s="83" t="str">
        <f>VLOOKUP([1]!Tabela1[[#This Row],[wydział]],[1]słownik!$F$2:$G$12,2,0)</f>
        <v>dziedzina nauk inżynieryjno-technicznych / informatyka techniczna i telekomunikacja</v>
      </c>
      <c r="J143" s="83" t="s">
        <v>185</v>
      </c>
      <c r="K143" s="83" t="str">
        <f>VLOOKUP(J143,[1]słownik!$I$2:$J$31,2,0)</f>
        <v>Information and Communication Technologies</v>
      </c>
      <c r="L143" s="83" t="s">
        <v>32</v>
      </c>
      <c r="M143" s="85">
        <v>2</v>
      </c>
      <c r="N143" s="85">
        <v>10</v>
      </c>
      <c r="O143" s="85">
        <v>2</v>
      </c>
      <c r="P143" s="85">
        <v>10</v>
      </c>
      <c r="Q143" s="83" t="str">
        <f>VLOOKUP('[1]lista umów'!$F139,'[1]słownik_E+'!$A$1:$G$286,7,0)</f>
        <v>http://www.hamk.fi/</v>
      </c>
      <c r="R143" s="83" t="str">
        <f>VLOOKUP('[1]lista umów'!$F139,'[1]słownik_E+'!$A$1:$G$286,6,0)</f>
        <v>leena.rantanen@hamk.fi ; international@hamk.fi</v>
      </c>
      <c r="S143" s="83" t="s">
        <v>187</v>
      </c>
      <c r="T143" s="83"/>
    </row>
    <row r="144" spans="1:20" s="86" customFormat="1" x14ac:dyDescent="0.25">
      <c r="A144" s="83" t="str">
        <f>VLOOKUP('[1]lista umów'!$F140,'[1]słownik_E+'!$A$1:$G$286,4,0)</f>
        <v>Finlandia</v>
      </c>
      <c r="B144" s="83" t="str">
        <f>VLOOKUP('[1]lista umów'!$F140,'[1]słownik_E+'!$A$1:$G$286,5,0)</f>
        <v>Oulu</v>
      </c>
      <c r="C144" s="90" t="s">
        <v>290</v>
      </c>
      <c r="D144" s="83" t="str">
        <f>VLOOKUP('[1]lista umów'!$F140,'[1]słownik_E+'!$A$1:$G$286,3,0)</f>
        <v>Oulu University of Applied Sciences</v>
      </c>
      <c r="E144" s="83" t="s">
        <v>291</v>
      </c>
      <c r="F144" s="87" t="s">
        <v>21</v>
      </c>
      <c r="G144" s="84">
        <v>47391</v>
      </c>
      <c r="H144" s="83" t="s">
        <v>184</v>
      </c>
      <c r="I144" s="83" t="str">
        <f>VLOOKUP([1]!Tabela1[[#This Row],[wydział]],[1]słownik!$F$2:$G$12,2,0)</f>
        <v>dziedzina nauk inżynieryjno-technicznych / informatyka techniczna i telekomunikacja</v>
      </c>
      <c r="J144" s="83" t="s">
        <v>185</v>
      </c>
      <c r="K144" s="83" t="str">
        <f>VLOOKUP(J144,[1]słownik!$I$2:$J$31,2,0)</f>
        <v>Information and Communication Technologies</v>
      </c>
      <c r="L144" s="83" t="s">
        <v>32</v>
      </c>
      <c r="M144" s="85">
        <v>2</v>
      </c>
      <c r="N144" s="85">
        <v>24</v>
      </c>
      <c r="O144" s="85">
        <v>2</v>
      </c>
      <c r="P144" s="85">
        <v>24</v>
      </c>
      <c r="Q144" s="83" t="str">
        <f>VLOOKUP('[1]lista umów'!$F140,'[1]słownik_E+'!$A$1:$G$286,7,0)</f>
        <v>https://www.oamk.fi/en/</v>
      </c>
      <c r="R144" s="83" t="str">
        <f>VLOOKUP('[1]lista umów'!$F140,'[1]słownik_E+'!$A$1:$G$286,6,0)</f>
        <v xml:space="preserve">international@oamk.fi; allan.perttunen@oamk.fi </v>
      </c>
      <c r="S144" s="83" t="s">
        <v>187</v>
      </c>
      <c r="T144" s="83"/>
    </row>
    <row r="145" spans="1:20" s="86" customFormat="1" x14ac:dyDescent="0.25">
      <c r="A145" s="83" t="str">
        <f>VLOOKUP('[1]lista umów'!$F206,'[1]słownik_E+'!$A$1:$G$286,4,0)</f>
        <v>Finlandia</v>
      </c>
      <c r="B145" s="83" t="str">
        <f>VLOOKUP('[1]lista umów'!$F206,'[1]słownik_E+'!$A$1:$G$286,5,0)</f>
        <v>Oulu</v>
      </c>
      <c r="C145" s="83" t="s">
        <v>290</v>
      </c>
      <c r="D145" s="83" t="str">
        <f>VLOOKUP('[1]lista umów'!$F206,'[1]słownik_E+'!$A$1:$G$286,3,0)</f>
        <v>Oulu University of Applied Sciences</v>
      </c>
      <c r="E145" s="83" t="s">
        <v>291</v>
      </c>
      <c r="F145" s="87" t="s">
        <v>21</v>
      </c>
      <c r="G145" s="84">
        <v>47391</v>
      </c>
      <c r="H145" s="83" t="s">
        <v>184</v>
      </c>
      <c r="I145" s="83" t="str">
        <f>VLOOKUP([1]!Tabela1[[#This Row],[wydział]],[1]słownik!$F$2:$G$12,2,0)</f>
        <v>dziedzina nauk inżynieryjno-technicznych / informatyka techniczna i telekomunikacja</v>
      </c>
      <c r="J145" s="83" t="s">
        <v>185</v>
      </c>
      <c r="K145" s="83" t="str">
        <f>VLOOKUP(J145,[1]słownik!$I$2:$J$31,2,0)</f>
        <v>Information and Communication Technologies</v>
      </c>
      <c r="L145" s="83" t="s">
        <v>32</v>
      </c>
      <c r="M145" s="85">
        <v>2</v>
      </c>
      <c r="N145" s="85">
        <v>24</v>
      </c>
      <c r="O145" s="85">
        <v>2</v>
      </c>
      <c r="P145" s="85">
        <v>24</v>
      </c>
      <c r="Q145" s="83" t="str">
        <f>VLOOKUP('[1]lista umów'!$F206,'[1]słownik_E+'!$A$1:$G$286,7,0)</f>
        <v>https://www.oamk.fi/en/</v>
      </c>
      <c r="R145" s="83" t="str">
        <f>VLOOKUP('[1]lista umów'!$F206,'[1]słownik_E+'!$A$1:$G$286,6,0)</f>
        <v xml:space="preserve">international@oamk.fi; allan.perttunen@oamk.fi </v>
      </c>
      <c r="S145" s="83" t="s">
        <v>364</v>
      </c>
      <c r="T145" s="83"/>
    </row>
    <row r="146" spans="1:20" s="86" customFormat="1" x14ac:dyDescent="0.25">
      <c r="A146" s="83" t="str">
        <f>VLOOKUP('[1]lista umów'!$F207,'[1]słownik_E+'!$A$1:$G$286,4,0)</f>
        <v>Finlandia</v>
      </c>
      <c r="B146" s="83" t="str">
        <f>VLOOKUP('[1]lista umów'!$F207,'[1]słownik_E+'!$A$1:$G$286,5,0)</f>
        <v>Tampere</v>
      </c>
      <c r="C146" s="83" t="s">
        <v>365</v>
      </c>
      <c r="D146" s="83" t="str">
        <f>VLOOKUP('[1]lista umów'!$F207,'[1]słownik_E+'!$A$1:$G$286,3,0)</f>
        <v>Tampere University of Technology</v>
      </c>
      <c r="E146" s="83" t="s">
        <v>366</v>
      </c>
      <c r="F146" s="83" t="s">
        <v>21</v>
      </c>
      <c r="G146" s="84">
        <v>46660</v>
      </c>
      <c r="H146" s="83" t="s">
        <v>184</v>
      </c>
      <c r="I146" s="83" t="str">
        <f>VLOOKUP([1]!Tabela1[[#This Row],[wydział]],[1]słownik!$F$2:$G$12,2,0)</f>
        <v>dziedzina nauk inżynieryjno-technicznych / informatyka techniczna i telekomunikacja</v>
      </c>
      <c r="J146" s="83" t="s">
        <v>121</v>
      </c>
      <c r="K146" s="83" t="str">
        <f>VLOOKUP(J146,[1]słownik!$I$2:$J$31,2,0)</f>
        <v>Electronics and Automation</v>
      </c>
      <c r="L146" s="83" t="s">
        <v>90</v>
      </c>
      <c r="M146" s="85">
        <v>2</v>
      </c>
      <c r="N146" s="85">
        <v>10</v>
      </c>
      <c r="O146" s="85">
        <v>2</v>
      </c>
      <c r="P146" s="85">
        <v>10</v>
      </c>
      <c r="Q146" s="83" t="str">
        <f>VLOOKUP('[1]lista umów'!$F207,'[1]słownik_E+'!$A$1:$G$286,7,0)</f>
        <v>http://www.tut.fi/en/</v>
      </c>
      <c r="R146" s="83" t="str">
        <f>VLOOKUP('[1]lista umów'!$F207,'[1]słownik_E+'!$A$1:$G$286,6,0)</f>
        <v>erasmus.tau@tuni.fi</v>
      </c>
      <c r="S146" s="83" t="s">
        <v>364</v>
      </c>
      <c r="T146" s="83"/>
    </row>
    <row r="147" spans="1:20" s="86" customFormat="1" x14ac:dyDescent="0.25">
      <c r="A147" s="83" t="str">
        <f>VLOOKUP('[1]lista umów'!$F141,'[1]słownik_E+'!$A$1:$G$286,4,0)</f>
        <v>Francja</v>
      </c>
      <c r="B147" s="83" t="str">
        <f>VLOOKUP('[1]lista umów'!$F141,'[1]słownik_E+'!$A$1:$G$286,5,0)</f>
        <v>Aubière</v>
      </c>
      <c r="C147" s="83" t="s">
        <v>136</v>
      </c>
      <c r="D147" s="83" t="s">
        <v>137</v>
      </c>
      <c r="E147" s="83" t="s">
        <v>138</v>
      </c>
      <c r="F147" s="83" t="s">
        <v>21</v>
      </c>
      <c r="G147" s="84">
        <v>46660</v>
      </c>
      <c r="H147" s="83" t="s">
        <v>184</v>
      </c>
      <c r="I147" s="83" t="str">
        <f>VLOOKUP([1]!Tabela1[[#This Row],[wydział]],[1]słownik!$F$2:$G$12,2,0)</f>
        <v>dziedzina nauk inżynieryjno-technicznych / informatyka techniczna i telekomunikacja</v>
      </c>
      <c r="J147" s="83" t="s">
        <v>185</v>
      </c>
      <c r="K147" s="83" t="str">
        <f>VLOOKUP(J147,[1]słownik!$I$2:$J$31,2,0)</f>
        <v>Information and Communication Technologies</v>
      </c>
      <c r="L147" s="83" t="s">
        <v>41</v>
      </c>
      <c r="M147" s="85">
        <v>2</v>
      </c>
      <c r="N147" s="85">
        <v>10</v>
      </c>
      <c r="O147" s="85">
        <v>2</v>
      </c>
      <c r="P147" s="85">
        <v>10</v>
      </c>
      <c r="Q147" s="83" t="str">
        <f>VLOOKUP('[1]lista umów'!$F141,'[1]słownik_E+'!$A$1:$G$286,7,0)</f>
        <v>www.uca.fr</v>
      </c>
      <c r="R147" s="83" t="str">
        <f>VLOOKUP('[1]lista umów'!$F141,'[1]słownik_E+'!$A$1:$G$286,6,0)</f>
        <v xml:space="preserve"> international@clermont-auvergne-inp.fr</v>
      </c>
      <c r="S147" s="83" t="s">
        <v>187</v>
      </c>
      <c r="T147" s="83"/>
    </row>
    <row r="148" spans="1:20" s="86" customFormat="1" x14ac:dyDescent="0.25">
      <c r="A148" s="87" t="str">
        <f>VLOOKUP('[1]lista umów'!$F142,'[1]słownik_E+'!$A$1:$G$286,4,0)</f>
        <v>Francja</v>
      </c>
      <c r="B148" s="87" t="s">
        <v>292</v>
      </c>
      <c r="C148" s="87" t="str">
        <f>VLOOKUP('[1]lista umów'!$F142,'[1]słownik_E+'!$A$1:$G$286,2,0)</f>
        <v>École nationale supérieure d'ingénieurs de Caen (ENSICAEN)</v>
      </c>
      <c r="D148" s="87" t="str">
        <f>VLOOKUP('[1]lista umów'!$F142,'[1]słownik_E+'!$A$1:$G$286,3,0)</f>
        <v>National Graduate School of Engineering &amp; Research Center</v>
      </c>
      <c r="E148" s="87" t="s">
        <v>293</v>
      </c>
      <c r="F148" s="87" t="s">
        <v>21</v>
      </c>
      <c r="G148" s="88">
        <v>47391</v>
      </c>
      <c r="H148" s="87" t="s">
        <v>184</v>
      </c>
      <c r="I148" s="87" t="str">
        <f>VLOOKUP([1]!Tabela1[[#This Row],[wydział]],[1]słownik!$F$2:$G$12,2,0)</f>
        <v>dziedzina nauk inżynieryjno-technicznych / informatyka techniczna i telekomunikacja</v>
      </c>
      <c r="J148" s="87" t="s">
        <v>185</v>
      </c>
      <c r="K148" s="87" t="str">
        <f>VLOOKUP(J148,[1]słownik!$I$2:$J$31,2,0)</f>
        <v>Information and Communication Technologies</v>
      </c>
      <c r="L148" s="87" t="s">
        <v>27</v>
      </c>
      <c r="M148" s="89">
        <v>2</v>
      </c>
      <c r="N148" s="89">
        <v>10</v>
      </c>
      <c r="O148" s="89">
        <v>2</v>
      </c>
      <c r="P148" s="89">
        <v>10</v>
      </c>
      <c r="Q148" s="87" t="str">
        <f>VLOOKUP('[1]lista umów'!$F142,'[1]słownik_E+'!$A$1:$G$286,7,0)</f>
        <v>https://www.ensicaen.fr/</v>
      </c>
      <c r="R148" s="87" t="str">
        <f>VLOOKUP('[1]lista umów'!$F142,'[1]słownik_E+'!$A$1:$G$286,6,0)</f>
        <v>relations.internationales@ensicaen.fr</v>
      </c>
      <c r="S148" s="87" t="s">
        <v>187</v>
      </c>
      <c r="T148" s="87"/>
    </row>
    <row r="149" spans="1:20" s="86" customFormat="1" x14ac:dyDescent="0.25">
      <c r="A149" s="83" t="str">
        <f>VLOOKUP('[1]lista umów'!$F143,'[1]słownik_E+'!$A$1:$G$286,4,0)</f>
        <v>Francja</v>
      </c>
      <c r="B149" s="83" t="s">
        <v>294</v>
      </c>
      <c r="C149" s="83" t="str">
        <f>VLOOKUP('[1]lista umów'!$F143,'[1]słownik_E+'!$A$1:$G$286,2,0)</f>
        <v>Université de Bretagne Occidentale</v>
      </c>
      <c r="D149" s="83" t="str">
        <f>VLOOKUP('[1]lista umów'!$F143,'[1]słownik_E+'!$A$1:$G$286,3,0)</f>
        <v>University of Western Brittany</v>
      </c>
      <c r="E149" s="83" t="s">
        <v>295</v>
      </c>
      <c r="F149" s="83" t="s">
        <v>21</v>
      </c>
      <c r="G149" s="84">
        <v>46660</v>
      </c>
      <c r="H149" s="83" t="s">
        <v>184</v>
      </c>
      <c r="I149" s="83" t="str">
        <f>VLOOKUP([1]!Tabela1[[#This Row],[wydział]],[1]słownik!$F$2:$G$12,2,0)</f>
        <v>dziedzina nauk inżynieryjno-technicznych / informatyka techniczna i telekomunikacja</v>
      </c>
      <c r="J149" s="83" t="s">
        <v>273</v>
      </c>
      <c r="K149" s="83" t="str">
        <f>VLOOKUP(J149,[1]słownik!$I$2:$J$31,2,0)</f>
        <v>Computer Use</v>
      </c>
      <c r="L149" s="83" t="s">
        <v>24</v>
      </c>
      <c r="M149" s="85">
        <v>1</v>
      </c>
      <c r="N149" s="85">
        <v>10</v>
      </c>
      <c r="O149" s="85">
        <v>1</v>
      </c>
      <c r="P149" s="85">
        <v>10</v>
      </c>
      <c r="Q149" s="83" t="str">
        <f>VLOOKUP('[1]lista umów'!$F143,'[1]słownik_E+'!$A$1:$G$286,7,0)</f>
        <v>www.univ-brest.fr</v>
      </c>
      <c r="R149" s="83" t="str">
        <f>VLOOKUP('[1]lista umów'!$F143,'[1]słownik_E+'!$A$1:$G$286,6,0)</f>
        <v xml:space="preserve">dei@univ-brest.fr </v>
      </c>
      <c r="S149" s="83" t="s">
        <v>187</v>
      </c>
      <c r="T149" s="83"/>
    </row>
    <row r="150" spans="1:20" s="86" customFormat="1" x14ac:dyDescent="0.25">
      <c r="A150" s="83" t="str">
        <f>VLOOKUP('[1]lista umów'!$F144,'[1]słownik_E+'!$A$1:$G$286,4,0)</f>
        <v>Francja</v>
      </c>
      <c r="B150" s="83" t="s">
        <v>152</v>
      </c>
      <c r="C150" s="83" t="str">
        <f>VLOOKUP('[1]lista umów'!$F144,'[1]słownik_E+'!$A$1:$G$286,2,0)</f>
        <v>Université du Littoral Côte d'Opale</v>
      </c>
      <c r="D150" s="83" t="str">
        <f>VLOOKUP('[1]lista umów'!$F144,'[1]słownik_E+'!$A$1:$G$286,3,0)</f>
        <v>University of the Littoral Opal Coast</v>
      </c>
      <c r="E150" s="83" t="s">
        <v>153</v>
      </c>
      <c r="F150" s="87" t="s">
        <v>21</v>
      </c>
      <c r="G150" s="84">
        <v>46660</v>
      </c>
      <c r="H150" s="83" t="s">
        <v>184</v>
      </c>
      <c r="I150" s="83" t="str">
        <f>VLOOKUP([1]!Tabela1[[#This Row],[wydział]],[1]słownik!$F$2:$G$12,2,0)</f>
        <v>dziedzina nauk inżynieryjno-technicznych / informatyka techniczna i telekomunikacja</v>
      </c>
      <c r="J150" s="83" t="s">
        <v>283</v>
      </c>
      <c r="K150" s="83" t="str">
        <f>VLOOKUP(J150,[1]słownik!$I$2:$J$31,2,0)</f>
        <v>Software and Applications Development and Analysis</v>
      </c>
      <c r="L150" s="83" t="s">
        <v>24</v>
      </c>
      <c r="M150" s="85">
        <v>2</v>
      </c>
      <c r="N150" s="85">
        <v>10</v>
      </c>
      <c r="O150" s="85">
        <v>2</v>
      </c>
      <c r="P150" s="85">
        <v>10</v>
      </c>
      <c r="Q150" s="83" t="str">
        <f>VLOOKUP('[1]lista umów'!$F144,'[1]słownik_E+'!$A$1:$G$286,7,0)</f>
        <v>http://www.univ-littoral.fr/</v>
      </c>
      <c r="R150" s="83" t="str">
        <f>VLOOKUP('[1]lista umów'!$F144,'[1]słownik_E+'!$A$1:$G$286,6,0)</f>
        <v xml:space="preserve">nicolas.waldhoff@eilco-ulco.fr </v>
      </c>
      <c r="S150" s="83" t="s">
        <v>187</v>
      </c>
      <c r="T150" s="83"/>
    </row>
    <row r="151" spans="1:20" s="86" customFormat="1" x14ac:dyDescent="0.25">
      <c r="A151" s="83" t="str">
        <f>VLOOKUP('[1]lista umów'!$F145,'[1]słownik_E+'!$A$1:$G$286,4,0)</f>
        <v>Francja</v>
      </c>
      <c r="B151" s="83" t="s">
        <v>296</v>
      </c>
      <c r="C151" s="83" t="str">
        <f>VLOOKUP('[1]lista umów'!$F145,'[1]słownik_E+'!$A$1:$G$286,2,0)</f>
        <v>Institut polytechnique de Grenoble</v>
      </c>
      <c r="D151" s="83" t="str">
        <f>VLOOKUP('[1]lista umów'!$F145,'[1]słownik_E+'!$A$1:$G$286,3,0)</f>
        <v>Grenoble Institute of Technology</v>
      </c>
      <c r="E151" s="83" t="s">
        <v>297</v>
      </c>
      <c r="F151" s="83" t="s">
        <v>21</v>
      </c>
      <c r="G151" s="84">
        <v>47391</v>
      </c>
      <c r="H151" s="83" t="s">
        <v>184</v>
      </c>
      <c r="I151" s="83" t="str">
        <f>VLOOKUP([1]!Tabela1[[#This Row],[wydział]],[1]słownik!$F$2:$G$12,2,0)</f>
        <v>dziedzina nauk inżynieryjno-technicznych / informatyka techniczna i telekomunikacja</v>
      </c>
      <c r="J151" s="83" t="s">
        <v>273</v>
      </c>
      <c r="K151" s="83" t="str">
        <f>VLOOKUP(J151,[1]słownik!$I$2:$J$31,2,0)</f>
        <v>Computer Use</v>
      </c>
      <c r="L151" s="83" t="s">
        <v>41</v>
      </c>
      <c r="M151" s="85">
        <v>2</v>
      </c>
      <c r="N151" s="85">
        <v>20</v>
      </c>
      <c r="O151" s="85">
        <v>2</v>
      </c>
      <c r="P151" s="85">
        <v>20</v>
      </c>
      <c r="Q151" s="83" t="str">
        <f>VLOOKUP('[1]lista umów'!$F145,'[1]słownik_E+'!$A$1:$G$286,7,0)</f>
        <v>http://www.grenoble-inp.fr/</v>
      </c>
      <c r="R151" s="83" t="str">
        <f>VLOOKUP('[1]lista umów'!$F145,'[1]słownik_E+'!$A$1:$G$286,6,0)</f>
        <v xml:space="preserve">virginie.klasser@grenoble-inp.fr; international.welcomeservices@grenoble-inp.fr ; "International partnership" &lt;international.partnership@grenoble-inp.fr&gt;; </v>
      </c>
      <c r="S151" s="83" t="s">
        <v>187</v>
      </c>
      <c r="T151" s="83"/>
    </row>
    <row r="152" spans="1:20" s="86" customFormat="1" x14ac:dyDescent="0.25">
      <c r="A152" s="83" t="str">
        <f>VLOOKUP('[1]lista umów'!$F146,'[1]słownik_E+'!$A$1:$G$286,4,0)</f>
        <v>Francja</v>
      </c>
      <c r="B152" s="83" t="s">
        <v>159</v>
      </c>
      <c r="C152" s="83" t="str">
        <f>VLOOKUP('[1]lista umów'!$F146,'[1]słownik_E+'!$A$1:$G$286,2,0)</f>
        <v>Université de Rennes I</v>
      </c>
      <c r="D152" s="83" t="s">
        <v>160</v>
      </c>
      <c r="E152" s="83" t="s">
        <v>161</v>
      </c>
      <c r="F152" s="87" t="s">
        <v>21</v>
      </c>
      <c r="G152" s="84">
        <v>47391</v>
      </c>
      <c r="H152" s="83" t="s">
        <v>184</v>
      </c>
      <c r="I152" s="83" t="str">
        <f>VLOOKUP([1]!Tabela1[[#This Row],[wydział]],[1]słownik!$F$2:$G$12,2,0)</f>
        <v>dziedzina nauk inżynieryjno-technicznych / informatyka techniczna i telekomunikacja</v>
      </c>
      <c r="J152" s="83" t="s">
        <v>283</v>
      </c>
      <c r="K152" s="83" t="str">
        <f>VLOOKUP(J152,[1]słownik!$I$2:$J$31,2,0)</f>
        <v>Software and Applications Development and Analysis</v>
      </c>
      <c r="L152" s="83" t="s">
        <v>24</v>
      </c>
      <c r="M152" s="85">
        <v>2</v>
      </c>
      <c r="N152" s="85">
        <v>5</v>
      </c>
      <c r="O152" s="85">
        <v>2</v>
      </c>
      <c r="P152" s="85">
        <v>5</v>
      </c>
      <c r="Q152" s="83" t="str">
        <f>VLOOKUP('[1]lista umów'!$F146,'[1]słownik_E+'!$A$1:$G$286,7,0)</f>
        <v>http://esir.univ-rennes1.fr</v>
      </c>
      <c r="R152" s="83" t="str">
        <f>VLOOKUP('[1]lista umów'!$F146,'[1]słownik_E+'!$A$1:$G$286,6,0)</f>
        <v>dari-sortant@univ-rennes1.fr</v>
      </c>
      <c r="S152" s="83" t="s">
        <v>187</v>
      </c>
      <c r="T152" s="83"/>
    </row>
    <row r="153" spans="1:20" s="86" customFormat="1" x14ac:dyDescent="0.25">
      <c r="A153" s="83" t="str">
        <f>VLOOKUP('[1]lista umów'!$F147,'[1]słownik_E+'!$A$1:$G$286,4,0)</f>
        <v>Francja</v>
      </c>
      <c r="B153" s="83" t="str">
        <f>VLOOKUP('[1]lista umów'!$F147,'[1]słownik_E+'!$A$1:$G$286,5,0)</f>
        <v>Lyon</v>
      </c>
      <c r="C153" s="83" t="s">
        <v>298</v>
      </c>
      <c r="D153" s="83" t="s">
        <v>299</v>
      </c>
      <c r="E153" s="83" t="s">
        <v>300</v>
      </c>
      <c r="F153" s="83" t="s">
        <v>21</v>
      </c>
      <c r="G153" s="84">
        <v>46660</v>
      </c>
      <c r="H153" s="83" t="s">
        <v>184</v>
      </c>
      <c r="I153" s="83" t="str">
        <f>VLOOKUP([1]!Tabela1[[#This Row],[wydział]],[1]słownik!$F$2:$G$12,2,0)</f>
        <v>dziedzina nauk inżynieryjno-technicznych / informatyka techniczna i telekomunikacja</v>
      </c>
      <c r="J153" s="83" t="s">
        <v>273</v>
      </c>
      <c r="K153" s="83" t="str">
        <f>VLOOKUP(J153,[1]słownik!$I$2:$J$31,2,0)</f>
        <v>Computer Use</v>
      </c>
      <c r="L153" s="83" t="s">
        <v>41</v>
      </c>
      <c r="M153" s="85">
        <v>3</v>
      </c>
      <c r="N153" s="85">
        <v>30</v>
      </c>
      <c r="O153" s="85">
        <v>3</v>
      </c>
      <c r="P153" s="85">
        <v>30</v>
      </c>
      <c r="Q153" s="83" t="str">
        <f>VLOOKUP('[1]lista umów'!$F147,'[1]słownik_E+'!$A$1:$G$286,7,0)</f>
        <v>http://www.univ-lyon2.fr</v>
      </c>
      <c r="R153" s="83" t="str">
        <f>VLOOKUP('[1]lista umów'!$F147,'[1]słownik_E+'!$A$1:$G$286,6,0)</f>
        <v>emmanuelle.lop@univ-lyon2.fr; elise.bodet@univ-lyon2.fr</v>
      </c>
      <c r="S153" s="83" t="s">
        <v>187</v>
      </c>
      <c r="T153" s="83"/>
    </row>
    <row r="154" spans="1:20" s="86" customFormat="1" x14ac:dyDescent="0.25">
      <c r="A154" s="87" t="str">
        <f>VLOOKUP('[1]lista umów'!$F148,'[1]słownik_E+'!$A$1:$G$286,4,0)</f>
        <v>Francja</v>
      </c>
      <c r="B154" s="87" t="s">
        <v>154</v>
      </c>
      <c r="C154" s="87" t="str">
        <f>VLOOKUP('[1]lista umów'!$F148,'[1]słownik_E+'!$A$1:$G$286,2,0)</f>
        <v>Télécom Paris</v>
      </c>
      <c r="D154" s="87" t="str">
        <f>VLOOKUP('[1]lista umów'!$F148,'[1]słownik_E+'!$A$1:$G$286,3,0)</f>
        <v xml:space="preserve">Telecom Paris </v>
      </c>
      <c r="E154" s="87" t="s">
        <v>155</v>
      </c>
      <c r="F154" s="87" t="s">
        <v>21</v>
      </c>
      <c r="G154" s="88">
        <v>46660</v>
      </c>
      <c r="H154" s="87" t="s">
        <v>184</v>
      </c>
      <c r="I154" s="87" t="str">
        <f>VLOOKUP([1]!Tabela1[[#This Row],[wydział]],[1]słownik!$F$2:$G$12,2,0)</f>
        <v>dziedzina nauk inżynieryjno-technicznych / informatyka techniczna i telekomunikacja</v>
      </c>
      <c r="J154" s="87" t="s">
        <v>273</v>
      </c>
      <c r="K154" s="87" t="str">
        <f>VLOOKUP(J154,[1]słownik!$I$2:$J$31,2,0)</f>
        <v>Computer Use</v>
      </c>
      <c r="L154" s="87" t="s">
        <v>41</v>
      </c>
      <c r="M154" s="89">
        <v>2</v>
      </c>
      <c r="N154" s="89">
        <v>10</v>
      </c>
      <c r="O154" s="89">
        <v>2</v>
      </c>
      <c r="P154" s="89">
        <v>10</v>
      </c>
      <c r="Q154" s="87" t="str">
        <f>VLOOKUP('[1]lista umów'!$F148,'[1]słownik_E+'!$A$1:$G$286,7,0)</f>
        <v>www.telecom-paristech.fr</v>
      </c>
      <c r="R154" s="87" t="str">
        <f>VLOOKUP('[1]lista umów'!$F148,'[1]słownik_E+'!$A$1:$G$286,6,0)</f>
        <v xml:space="preserve">jean-francois.naviner@telecom-paristech.fr; international@telecom-paristech.fr; incoming@telecom-paris.fr; nicolas.prost@telecom-paris.fr; </v>
      </c>
      <c r="S154" s="87" t="s">
        <v>187</v>
      </c>
      <c r="T154" s="87"/>
    </row>
    <row r="155" spans="1:20" s="86" customFormat="1" x14ac:dyDescent="0.25">
      <c r="A155" s="83" t="str">
        <f>VLOOKUP('[1]lista umów'!$F149,'[1]słownik_E+'!$A$1:$G$286,4,0)</f>
        <v>Francja</v>
      </c>
      <c r="B155" s="83" t="s">
        <v>156</v>
      </c>
      <c r="C155" s="83" t="str">
        <f>VLOOKUP('[1]lista umów'!$F149,'[1]słownik_E+'!$A$1:$G$286,2,0)</f>
        <v>Ecole Centrale d'Electronique</v>
      </c>
      <c r="D155" s="83" t="str">
        <f>VLOOKUP('[1]lista umów'!$F149,'[1]słownik_E+'!$A$1:$G$286,3,0)</f>
        <v>ECE Paris- Graduate School of Engineering</v>
      </c>
      <c r="E155" s="83" t="s">
        <v>157</v>
      </c>
      <c r="F155" s="83" t="s">
        <v>21</v>
      </c>
      <c r="G155" s="84">
        <v>46660</v>
      </c>
      <c r="H155" s="83" t="s">
        <v>184</v>
      </c>
      <c r="I155" s="83" t="str">
        <f>VLOOKUP([1]!Tabela1[[#This Row],[wydział]],[1]słownik!$F$2:$G$12,2,0)</f>
        <v>dziedzina nauk inżynieryjno-technicznych / informatyka techniczna i telekomunikacja</v>
      </c>
      <c r="J155" s="83" t="s">
        <v>185</v>
      </c>
      <c r="K155" s="83" t="str">
        <f>VLOOKUP(J155,[1]słownik!$I$2:$J$31,2,0)</f>
        <v>Information and Communication Technologies</v>
      </c>
      <c r="L155" s="83" t="s">
        <v>24</v>
      </c>
      <c r="M155" s="85">
        <v>4</v>
      </c>
      <c r="N155" s="85">
        <v>40</v>
      </c>
      <c r="O155" s="85">
        <v>4</v>
      </c>
      <c r="P155" s="85">
        <v>40</v>
      </c>
      <c r="Q155" s="83" t="str">
        <f>VLOOKUP('[1]lista umów'!$F149,'[1]słownik_E+'!$A$1:$G$286,7,0)</f>
        <v>www.ece.fr/school-of-engineering/program</v>
      </c>
      <c r="R155" s="83" t="str">
        <f>VLOOKUP('[1]lista umów'!$F149,'[1]słownik_E+'!$A$1:$G$286,6,0)</f>
        <v>abarbaric@ece.fr; anivia@ece.fr</v>
      </c>
      <c r="S155" s="83" t="s">
        <v>187</v>
      </c>
      <c r="T155" s="83"/>
    </row>
    <row r="156" spans="1:20" s="86" customFormat="1" x14ac:dyDescent="0.25">
      <c r="A156" s="83" t="str">
        <f>VLOOKUP('[1]lista umów'!$F150,'[1]słownik_E+'!$A$1:$G$286,4,0)</f>
        <v>Francja</v>
      </c>
      <c r="B156" s="83" t="s">
        <v>156</v>
      </c>
      <c r="C156" s="83" t="str">
        <f>VLOOKUP('[1]lista umów'!$F150,'[1]słownik_E+'!$A$1:$G$286,2,0)</f>
        <v>Pôle Universitaire Léonard de Vinci</v>
      </c>
      <c r="D156" s="83" t="str">
        <f>VLOOKUP('[1]lista umów'!$F150,'[1]słownik_E+'!$A$1:$G$286,3,0)</f>
        <v>Leonardo da Vinci University Center</v>
      </c>
      <c r="E156" s="83" t="s">
        <v>301</v>
      </c>
      <c r="F156" s="87" t="s">
        <v>21</v>
      </c>
      <c r="G156" s="84">
        <v>47391</v>
      </c>
      <c r="H156" s="83" t="s">
        <v>184</v>
      </c>
      <c r="I156" s="83" t="str">
        <f>VLOOKUP([1]!Tabela1[[#This Row],[wydział]],[1]słownik!$F$2:$G$12,2,0)</f>
        <v>dziedzina nauk inżynieryjno-technicznych / informatyka techniczna i telekomunikacja</v>
      </c>
      <c r="J156" s="83" t="s">
        <v>185</v>
      </c>
      <c r="K156" s="83" t="str">
        <f>VLOOKUP(J156,[1]słownik!$I$2:$J$31,2,0)</f>
        <v>Information and Communication Technologies</v>
      </c>
      <c r="L156" s="83" t="s">
        <v>41</v>
      </c>
      <c r="M156" s="85">
        <v>2</v>
      </c>
      <c r="N156" s="85">
        <v>10</v>
      </c>
      <c r="O156" s="85">
        <v>2</v>
      </c>
      <c r="P156" s="85">
        <v>10</v>
      </c>
      <c r="Q156" s="83" t="str">
        <f>VLOOKUP('[1]lista umów'!$F150,'[1]słownik_E+'!$A$1:$G$286,7,0)</f>
        <v>http://www.devinci.fr/ri</v>
      </c>
      <c r="R156" s="83" t="str">
        <f>VLOOKUP('[1]lista umów'!$F150,'[1]słownik_E+'!$A$1:$G$286,6,0)</f>
        <v>incoming@devinci.fr; alain.ouvrieu@devinci.fr</v>
      </c>
      <c r="S156" s="83" t="s">
        <v>187</v>
      </c>
      <c r="T156" s="83"/>
    </row>
    <row r="157" spans="1:20" s="86" customFormat="1" x14ac:dyDescent="0.25">
      <c r="A157" s="83" t="str">
        <f>VLOOKUP('[1]lista umów'!$F151,'[1]słownik_E+'!$A$1:$G$286,4,0)</f>
        <v>Francja</v>
      </c>
      <c r="B157" s="83" t="s">
        <v>302</v>
      </c>
      <c r="C157" s="83" t="str">
        <f>VLOOKUP('[1]lista umów'!$F151,'[1]słownik_E+'!$A$1:$G$286,2,0)</f>
        <v>École Nationale Supérieure de Mécanique et d'Aérotechnique</v>
      </c>
      <c r="D157" s="83" t="str">
        <f>VLOOKUP('[1]lista umów'!$F151,'[1]słownik_E+'!$A$1:$G$286,3,0)</f>
        <v>National School of Mechanical and Aeronautical Engineering</v>
      </c>
      <c r="E157" s="83" t="s">
        <v>303</v>
      </c>
      <c r="F157" s="83" t="s">
        <v>21</v>
      </c>
      <c r="G157" s="84">
        <v>46660</v>
      </c>
      <c r="H157" s="83" t="s">
        <v>184</v>
      </c>
      <c r="I157" s="83" t="str">
        <f>VLOOKUP([1]!Tabela1[[#This Row],[wydział]],[1]słownik!$F$2:$G$12,2,0)</f>
        <v>dziedzina nauk inżynieryjno-technicznych / informatyka techniczna i telekomunikacja</v>
      </c>
      <c r="J157" s="83" t="s">
        <v>273</v>
      </c>
      <c r="K157" s="83" t="str">
        <f>VLOOKUP(J157,[1]słownik!$I$2:$J$31,2,0)</f>
        <v>Computer Use</v>
      </c>
      <c r="L157" s="83" t="s">
        <v>24</v>
      </c>
      <c r="M157" s="85">
        <v>2</v>
      </c>
      <c r="N157" s="85">
        <v>20</v>
      </c>
      <c r="O157" s="85">
        <v>2</v>
      </c>
      <c r="P157" s="85">
        <v>20</v>
      </c>
      <c r="Q157" s="83" t="str">
        <f>VLOOKUP('[1]lista umów'!$F151,'[1]słownik_E+'!$A$1:$G$286,7,0)</f>
        <v>http://ensma.fr/</v>
      </c>
      <c r="R157" s="83" t="str">
        <f>VLOOKUP('[1]lista umów'!$F151,'[1]słownik_E+'!$A$1:$G$286,6,0)</f>
        <v xml:space="preserve">international@ensma.fr </v>
      </c>
      <c r="S157" s="83" t="s">
        <v>187</v>
      </c>
      <c r="T157" s="83"/>
    </row>
    <row r="158" spans="1:20" s="86" customFormat="1" x14ac:dyDescent="0.25">
      <c r="A158" s="83" t="str">
        <f>VLOOKUP('[1]lista umów'!$F153,'[1]słownik_E+'!$A$1:$G$286,4,0)</f>
        <v>Francja</v>
      </c>
      <c r="B158" s="83" t="s">
        <v>42</v>
      </c>
      <c r="C158" s="83" t="str">
        <f>VLOOKUP('[1]lista umów'!$F153,'[1]słownik_E+'!$A$1:$G$286,2,0)</f>
        <v>Université de Rennes I</v>
      </c>
      <c r="D158" s="83" t="str">
        <f>VLOOKUP('[1]lista umów'!$F153,'[1]słownik_E+'!$A$1:$G$286,3,0)</f>
        <v>University of Rennes (ESIR)</v>
      </c>
      <c r="E158" s="83" t="s">
        <v>161</v>
      </c>
      <c r="F158" s="83" t="s">
        <v>21</v>
      </c>
      <c r="G158" s="84">
        <v>47391</v>
      </c>
      <c r="H158" s="83" t="s">
        <v>184</v>
      </c>
      <c r="I158" s="83" t="str">
        <f>VLOOKUP([1]!Tabela1[[#This Row],[wydział]],[1]słownik!$F$2:$G$12,2,0)</f>
        <v>dziedzina nauk inżynieryjno-technicznych / informatyka techniczna i telekomunikacja</v>
      </c>
      <c r="J158" s="83" t="s">
        <v>286</v>
      </c>
      <c r="K158" s="83" t="s">
        <v>287</v>
      </c>
      <c r="L158" s="83" t="s">
        <v>41</v>
      </c>
      <c r="M158" s="85">
        <v>5</v>
      </c>
      <c r="N158" s="85">
        <v>25</v>
      </c>
      <c r="O158" s="85">
        <v>5</v>
      </c>
      <c r="P158" s="85">
        <v>25</v>
      </c>
      <c r="Q158" s="83" t="str">
        <f>VLOOKUP('[1]lista umów'!$F153,'[1]słownik_E+'!$A$1:$G$286,7,0)</f>
        <v>http://esir.univ-rennes1.fr</v>
      </c>
      <c r="R158" s="83" t="str">
        <f>VLOOKUP('[1]lista umów'!$F153,'[1]słownik_E+'!$A$1:$G$286,6,0)</f>
        <v>dari-sortant@univ-rennes1.fr</v>
      </c>
      <c r="S158" s="83" t="s">
        <v>187</v>
      </c>
      <c r="T158" s="83"/>
    </row>
    <row r="159" spans="1:20" s="86" customFormat="1" x14ac:dyDescent="0.25">
      <c r="A159" s="87" t="str">
        <f>VLOOKUP('[1]lista umów'!$F154,'[1]słownik_E+'!$A$1:$G$286,4,0)</f>
        <v>Francja</v>
      </c>
      <c r="B159" s="87" t="s">
        <v>42</v>
      </c>
      <c r="C159" s="87" t="str">
        <f>VLOOKUP('[1]lista umów'!$F154,'[1]słownik_E+'!$A$1:$G$286,2,0)</f>
        <v>École Nationale Supérieure d'Architecture de Normandie</v>
      </c>
      <c r="D159" s="87">
        <f>VLOOKUP('[1]lista umów'!$F154,'[1]słownik_E+'!$A$1:$G$286,3,0)</f>
        <v>0</v>
      </c>
      <c r="E159" s="87" t="s">
        <v>304</v>
      </c>
      <c r="F159" s="87" t="s">
        <v>21</v>
      </c>
      <c r="G159" s="88">
        <v>46660</v>
      </c>
      <c r="H159" s="87" t="s">
        <v>184</v>
      </c>
      <c r="I159" s="87" t="str">
        <f>VLOOKUP([1]!Tabela1[[#This Row],[wydział]],[1]słownik!$F$2:$G$12,2,0)</f>
        <v>dziedzina nauk inżynieryjno-technicznych / informatyka techniczna i telekomunikacja</v>
      </c>
      <c r="J159" s="87" t="s">
        <v>273</v>
      </c>
      <c r="K159" s="87" t="str">
        <f>VLOOKUP(J159,[1]słownik!$I$2:$J$31,2,0)</f>
        <v>Computer Use</v>
      </c>
      <c r="L159" s="87" t="s">
        <v>24</v>
      </c>
      <c r="M159" s="89">
        <v>3</v>
      </c>
      <c r="N159" s="89">
        <v>30</v>
      </c>
      <c r="O159" s="89">
        <v>3</v>
      </c>
      <c r="P159" s="89">
        <v>30</v>
      </c>
      <c r="Q159" s="87" t="str">
        <f>VLOOKUP('[1]lista umów'!$F154,'[1]słownik_E+'!$A$1:$G$286,7,0)</f>
        <v>www.ecam-rennes.fr</v>
      </c>
      <c r="R159" s="87" t="str">
        <f>VLOOKUP('[1]lista umów'!$F154,'[1]słownik_E+'!$A$1:$G$286,6,0)</f>
        <v>Tabitha.COURBIN@ecam-rennes.fr</v>
      </c>
      <c r="S159" s="87" t="s">
        <v>187</v>
      </c>
      <c r="T159" s="87"/>
    </row>
    <row r="160" spans="1:20" s="86" customFormat="1" x14ac:dyDescent="0.25">
      <c r="A160" s="83" t="str">
        <f>VLOOKUP('[1]lista umów'!$F155,'[1]słownik_E+'!$A$1:$G$286,4,0)</f>
        <v>Francja</v>
      </c>
      <c r="B160" s="83" t="s">
        <v>162</v>
      </c>
      <c r="C160" s="83" t="str">
        <f>VLOOKUP('[1]lista umów'!$F155,'[1]słownik_E+'!$A$1:$G$286,2,0)</f>
        <v>Université Polytechnique Hauts-de-France</v>
      </c>
      <c r="D160" s="83" t="str">
        <f>VLOOKUP('[1]lista umów'!$F155,'[1]słownik_E+'!$A$1:$G$286,3,0)</f>
        <v>Polytechnic University of Hauts-de-France</v>
      </c>
      <c r="E160" s="83" t="s">
        <v>163</v>
      </c>
      <c r="F160" s="83" t="s">
        <v>21</v>
      </c>
      <c r="G160" s="84">
        <v>47026</v>
      </c>
      <c r="H160" s="83" t="s">
        <v>184</v>
      </c>
      <c r="I160" s="83" t="str">
        <f>VLOOKUP([1]!Tabela1[[#This Row],[wydział]],[1]słownik!$F$2:$G$12,2,0)</f>
        <v>dziedzina nauk inżynieryjno-technicznych / informatyka techniczna i telekomunikacja</v>
      </c>
      <c r="J160" s="83" t="s">
        <v>273</v>
      </c>
      <c r="K160" s="83" t="str">
        <f>VLOOKUP(J160,[1]słownik!$I$2:$J$31,2,0)</f>
        <v>Computer Use</v>
      </c>
      <c r="L160" s="83" t="s">
        <v>164</v>
      </c>
      <c r="M160" s="85">
        <v>2</v>
      </c>
      <c r="N160" s="85">
        <v>20</v>
      </c>
      <c r="O160" s="85">
        <v>2</v>
      </c>
      <c r="P160" s="85">
        <v>20</v>
      </c>
      <c r="Q160" s="83" t="str">
        <f>VLOOKUP('[1]lista umów'!$F155,'[1]słownik_E+'!$A$1:$G$286,7,0)</f>
        <v>https://www.uphf.fr/</v>
      </c>
      <c r="R160" s="83" t="str">
        <f>VLOOKUP('[1]lista umów'!$F155,'[1]słownik_E+'!$A$1:$G$286,6,0)</f>
        <v>international_in@uphf.fr;       Mohamed.Djemai@uphf.fr (ISTV);  dominique.deneux@univ-valenciennes.fr</v>
      </c>
      <c r="S160" s="83" t="s">
        <v>187</v>
      </c>
      <c r="T160" s="83"/>
    </row>
    <row r="161" spans="1:21" s="86" customFormat="1" x14ac:dyDescent="0.25">
      <c r="A161" s="87" t="str">
        <f>VLOOKUP('[1]lista umów'!$F208,'[1]słownik_E+'!$A$1:$G$286,4,0)</f>
        <v>Francja</v>
      </c>
      <c r="B161" s="87" t="s">
        <v>139</v>
      </c>
      <c r="C161" s="87" t="str">
        <f>VLOOKUP('[1]lista umów'!$F208,'[1]słownik_E+'!$A$1:$G$286,2,0)</f>
        <v>Université de Technologie de Compiègne</v>
      </c>
      <c r="D161" s="87" t="str">
        <f>VLOOKUP('[1]lista umów'!$F208,'[1]słownik_E+'!$A$1:$G$286,3,0)</f>
        <v>University of Technology of Compiègne</v>
      </c>
      <c r="E161" s="87" t="s">
        <v>140</v>
      </c>
      <c r="F161" s="87" t="s">
        <v>21</v>
      </c>
      <c r="G161" s="88">
        <v>47391</v>
      </c>
      <c r="H161" s="87" t="s">
        <v>184</v>
      </c>
      <c r="I161" s="87" t="str">
        <f>VLOOKUP([1]!Tabela1[[#This Row],[wydział]],[1]słownik!$F$2:$G$12,2,0)</f>
        <v>dziedzina nauk inżynieryjno-technicznych / automatyka, elektronika, elektrotechnika i technologie kosmiczne</v>
      </c>
      <c r="J161" s="87" t="s">
        <v>185</v>
      </c>
      <c r="K161" s="87" t="str">
        <f>VLOOKUP(J161,[1]słownik!$I$2:$J$31,2,0)</f>
        <v>Information and Communication Technologies</v>
      </c>
      <c r="L161" s="87" t="s">
        <v>24</v>
      </c>
      <c r="M161" s="89">
        <v>2</v>
      </c>
      <c r="N161" s="89">
        <v>10</v>
      </c>
      <c r="O161" s="89">
        <v>2</v>
      </c>
      <c r="P161" s="89">
        <v>10</v>
      </c>
      <c r="Q161" s="87" t="str">
        <f>VLOOKUP('[1]lista umów'!$F208,'[1]słownik_E+'!$A$1:$G$286,7,0)</f>
        <v>https://www.utc.fr/en/</v>
      </c>
      <c r="R161" s="87" t="str">
        <f>VLOOKUP('[1]lista umów'!$F208,'[1]słownik_E+'!$A$1:$G$286,6,0)</f>
        <v xml:space="preserve">incoming@utc.fr </v>
      </c>
      <c r="S161" s="87" t="s">
        <v>364</v>
      </c>
      <c r="T161" s="87"/>
    </row>
    <row r="162" spans="1:21" s="86" customFormat="1" x14ac:dyDescent="0.25">
      <c r="A162" s="83" t="str">
        <f>VLOOKUP('[1]lista umów'!$F210,'[1]słownik_E+'!$A$1:$G$286,4,0)</f>
        <v>Francja</v>
      </c>
      <c r="B162" s="83" t="s">
        <v>367</v>
      </c>
      <c r="C162" s="83" t="str">
        <f>VLOOKUP('[1]lista umów'!$F210,'[1]słownik_E+'!$A$1:$G$286,2,0)</f>
        <v>IMT Atlantique</v>
      </c>
      <c r="D162" s="83">
        <f>VLOOKUP('[1]lista umów'!$F210,'[1]słownik_E+'!$A$1:$G$286,3,0)</f>
        <v>0</v>
      </c>
      <c r="E162" s="83" t="s">
        <v>368</v>
      </c>
      <c r="F162" s="87" t="s">
        <v>21</v>
      </c>
      <c r="G162" s="84">
        <v>47026</v>
      </c>
      <c r="H162" s="83" t="s">
        <v>184</v>
      </c>
      <c r="I162" s="83" t="str">
        <f>VLOOKUP([1]!Tabela1[[#This Row],[wydział]],[1]słownik!$F$2:$G$12,2,0)</f>
        <v>dziedzina nauk inżynieryjno-technicznych / informatyka techniczna i telekomunikacja</v>
      </c>
      <c r="J162" s="83" t="s">
        <v>185</v>
      </c>
      <c r="K162" s="83" t="str">
        <f>VLOOKUP(J162,[1]słownik!$I$2:$J$31,2,0)</f>
        <v>Information and Communication Technologies</v>
      </c>
      <c r="L162" s="83" t="s">
        <v>24</v>
      </c>
      <c r="M162" s="85">
        <v>2</v>
      </c>
      <c r="N162" s="85">
        <v>24</v>
      </c>
      <c r="O162" s="85">
        <v>2</v>
      </c>
      <c r="P162" s="85">
        <v>24</v>
      </c>
      <c r="Q162" s="83" t="str">
        <f>VLOOKUP('[1]lista umów'!$F210,'[1]słownik_E+'!$A$1:$G$286,7,0)</f>
        <v>https://www.imt-atlantique.fr/fr</v>
      </c>
      <c r="R162" s="83" t="str">
        <f>VLOOKUP('[1]lista umów'!$F210,'[1]słownik_E+'!$A$1:$G$286,6,0)</f>
        <v>erasmusplusteam@imt-atlantique.fr; eliane.fonseca@imt-atlantique.fr</v>
      </c>
      <c r="S162" s="83" t="s">
        <v>364</v>
      </c>
      <c r="T162" s="83"/>
    </row>
    <row r="163" spans="1:21" s="86" customFormat="1" x14ac:dyDescent="0.25">
      <c r="A163" s="83" t="str">
        <f>VLOOKUP('[1]lista umów'!$F211,'[1]słownik_E+'!$A$1:$G$286,4,0)</f>
        <v>Francja</v>
      </c>
      <c r="B163" s="83" t="s">
        <v>159</v>
      </c>
      <c r="C163" s="83" t="str">
        <f>VLOOKUP('[1]lista umów'!$F211,'[1]słownik_E+'!$A$1:$G$286,2,0)</f>
        <v>Université de Rennes I</v>
      </c>
      <c r="D163" s="83" t="s">
        <v>160</v>
      </c>
      <c r="E163" s="83" t="s">
        <v>161</v>
      </c>
      <c r="F163" s="83" t="s">
        <v>21</v>
      </c>
      <c r="G163" s="84">
        <v>47391</v>
      </c>
      <c r="H163" s="83" t="s">
        <v>184</v>
      </c>
      <c r="I163" s="83" t="str">
        <f>VLOOKUP([1]!Tabela1[[#This Row],[wydział]],[1]słownik!$F$2:$G$12,2,0)</f>
        <v>dziedzina nauk inżynieryjno-technicznych / informatyka techniczna i telekomunikacja</v>
      </c>
      <c r="J163" s="83" t="s">
        <v>185</v>
      </c>
      <c r="K163" s="83" t="str">
        <f>VLOOKUP(J163,[1]słownik!$I$2:$J$31,2,0)</f>
        <v>Information and Communication Technologies</v>
      </c>
      <c r="L163" s="83" t="s">
        <v>24</v>
      </c>
      <c r="M163" s="85">
        <v>2</v>
      </c>
      <c r="N163" s="85">
        <v>5</v>
      </c>
      <c r="O163" s="85">
        <v>2</v>
      </c>
      <c r="P163" s="85">
        <v>5</v>
      </c>
      <c r="Q163" s="83" t="str">
        <f>VLOOKUP('[1]lista umów'!$F211,'[1]słownik_E+'!$A$1:$G$286,7,0)</f>
        <v>http://esir.univ-rennes1.fr</v>
      </c>
      <c r="R163" s="83" t="str">
        <f>VLOOKUP('[1]lista umów'!$F211,'[1]słownik_E+'!$A$1:$G$286,6,0)</f>
        <v>dari-sortant@univ-rennes1.fr</v>
      </c>
      <c r="S163" s="83" t="s">
        <v>364</v>
      </c>
      <c r="T163" s="83"/>
    </row>
    <row r="164" spans="1:21" s="86" customFormat="1" x14ac:dyDescent="0.25">
      <c r="A164" s="87" t="str">
        <f>VLOOKUP('[1]lista umów'!$F212,'[1]słownik_E+'!$A$1:$G$286,4,0)</f>
        <v>Francja</v>
      </c>
      <c r="B164" s="87" t="s">
        <v>154</v>
      </c>
      <c r="C164" s="87" t="str">
        <f>VLOOKUP('[1]lista umów'!$F212,'[1]słownik_E+'!$A$1:$G$286,2,0)</f>
        <v>Télécom Paris</v>
      </c>
      <c r="D164" s="87" t="str">
        <f>VLOOKUP('[1]lista umów'!$F212,'[1]słownik_E+'!$A$1:$G$286,3,0)</f>
        <v xml:space="preserve">Telecom Paris </v>
      </c>
      <c r="E164" s="87" t="s">
        <v>155</v>
      </c>
      <c r="F164" s="87" t="s">
        <v>21</v>
      </c>
      <c r="G164" s="88">
        <v>46660</v>
      </c>
      <c r="H164" s="87" t="s">
        <v>184</v>
      </c>
      <c r="I164" s="87" t="str">
        <f>VLOOKUP([1]!Tabela1[[#This Row],[wydział]],[1]słownik!$F$2:$G$12,2,0)</f>
        <v>dziedzina nauk inżynieryjno-technicznych / informatyka techniczna i telekomunikacja</v>
      </c>
      <c r="J164" s="87" t="s">
        <v>121</v>
      </c>
      <c r="K164" s="87" t="str">
        <f>VLOOKUP(J164,[1]słownik!$I$2:$J$31,2,0)</f>
        <v>Electronics and Automation</v>
      </c>
      <c r="L164" s="87" t="s">
        <v>41</v>
      </c>
      <c r="M164" s="89">
        <v>2</v>
      </c>
      <c r="N164" s="89">
        <v>10</v>
      </c>
      <c r="O164" s="89">
        <v>2</v>
      </c>
      <c r="P164" s="89">
        <v>10</v>
      </c>
      <c r="Q164" s="87" t="str">
        <f>VLOOKUP('[1]lista umów'!$F212,'[1]słownik_E+'!$A$1:$G$286,7,0)</f>
        <v>www.telecom-paristech.fr</v>
      </c>
      <c r="R164" s="87" t="str">
        <f>VLOOKUP('[1]lista umów'!$F212,'[1]słownik_E+'!$A$1:$G$286,6,0)</f>
        <v xml:space="preserve">jean-francois.naviner@telecom-paristech.fr; international@telecom-paristech.fr; incoming@telecom-paris.fr; nicolas.prost@telecom-paris.fr; </v>
      </c>
      <c r="S164" s="87" t="s">
        <v>364</v>
      </c>
      <c r="T164" s="87"/>
    </row>
    <row r="165" spans="1:21" s="86" customFormat="1" x14ac:dyDescent="0.25">
      <c r="A165" s="83" t="str">
        <f>VLOOKUP('[1]lista umów'!$F213,'[1]słownik_E+'!$A$1:$G$286,4,0)</f>
        <v>Francja</v>
      </c>
      <c r="B165" s="83" t="s">
        <v>156</v>
      </c>
      <c r="C165" s="83" t="str">
        <f>VLOOKUP('[1]lista umów'!$F213,'[1]słownik_E+'!$A$1:$G$286,2,0)</f>
        <v>Ecole Centrale d'Electronique</v>
      </c>
      <c r="D165" s="83" t="str">
        <f>VLOOKUP('[1]lista umów'!$F213,'[1]słownik_E+'!$A$1:$G$286,3,0)</f>
        <v>ECE Paris- Graduate School of Engineering</v>
      </c>
      <c r="E165" s="83" t="s">
        <v>157</v>
      </c>
      <c r="F165" s="83" t="s">
        <v>21</v>
      </c>
      <c r="G165" s="84">
        <v>47026</v>
      </c>
      <c r="H165" s="83" t="s">
        <v>184</v>
      </c>
      <c r="I165" s="83" t="str">
        <f>VLOOKUP([1]!Tabela1[[#This Row],[wydział]],[1]słownik!$F$2:$G$12,2,0)</f>
        <v>dziedzina nauk inżynieryjno-technicznych / informatyka techniczna i telekomunikacja</v>
      </c>
      <c r="J165" s="83" t="s">
        <v>185</v>
      </c>
      <c r="K165" s="83" t="str">
        <f>VLOOKUP(J165,[1]słownik!$I$2:$J$31,2,0)</f>
        <v>Information and Communication Technologies</v>
      </c>
      <c r="L165" s="83" t="s">
        <v>24</v>
      </c>
      <c r="M165" s="85">
        <v>4</v>
      </c>
      <c r="N165" s="85">
        <v>20</v>
      </c>
      <c r="O165" s="85">
        <v>4</v>
      </c>
      <c r="P165" s="85">
        <v>20</v>
      </c>
      <c r="Q165" s="83" t="str">
        <f>VLOOKUP('[1]lista umów'!$F213,'[1]słownik_E+'!$A$1:$G$286,7,0)</f>
        <v>www.ece.fr/school-of-engineering/program</v>
      </c>
      <c r="R165" s="83" t="str">
        <f>VLOOKUP('[1]lista umów'!$F213,'[1]słownik_E+'!$A$1:$G$286,6,0)</f>
        <v>abarbaric@ece.fr; anivia@ece.fr</v>
      </c>
      <c r="S165" s="83" t="s">
        <v>364</v>
      </c>
      <c r="T165" s="83"/>
    </row>
    <row r="166" spans="1:21" s="86" customFormat="1" x14ac:dyDescent="0.25">
      <c r="A166" s="83" t="str">
        <f>VLOOKUP('[1]lista umów'!$F214,'[1]słownik_E+'!$A$1:$G$286,4,0)</f>
        <v>Francja</v>
      </c>
      <c r="B166" s="83" t="s">
        <v>156</v>
      </c>
      <c r="C166" s="83" t="str">
        <f>VLOOKUP('[1]lista umów'!$F214,'[1]słownik_E+'!$A$1:$G$286,2,0)</f>
        <v>Institut Polytechnique des Sciences Avancées</v>
      </c>
      <c r="D166" s="83">
        <f>VLOOKUP('[1]lista umów'!$F214,'[1]słownik_E+'!$A$1:$G$286,3,0)</f>
        <v>0</v>
      </c>
      <c r="E166" s="83" t="s">
        <v>158</v>
      </c>
      <c r="F166" s="87" t="s">
        <v>21</v>
      </c>
      <c r="G166" s="84">
        <v>47391</v>
      </c>
      <c r="H166" s="83" t="s">
        <v>184</v>
      </c>
      <c r="I166" s="83" t="str">
        <f>VLOOKUP([1]!Tabela1[[#This Row],[wydział]],[1]słownik!$F$2:$G$12,2,0)</f>
        <v>dziedzina nauk inżynieryjno-technicznych / informatyka techniczna i telekomunikacja</v>
      </c>
      <c r="J166" s="83" t="s">
        <v>185</v>
      </c>
      <c r="K166" s="83" t="str">
        <f>VLOOKUP(J166,[1]słownik!$I$2:$J$31,2,0)</f>
        <v>Information and Communication Technologies</v>
      </c>
      <c r="L166" s="83" t="s">
        <v>24</v>
      </c>
      <c r="M166" s="85">
        <v>2</v>
      </c>
      <c r="N166" s="85">
        <v>12</v>
      </c>
      <c r="O166" s="85">
        <v>2</v>
      </c>
      <c r="P166" s="85">
        <v>12</v>
      </c>
      <c r="Q166" s="83" t="str">
        <f>VLOOKUP('[1]lista umów'!$F214,'[1]słownik_E+'!$A$1:$G$286,7,0)</f>
        <v>www.ipsa.fr</v>
      </c>
      <c r="R166" s="83" t="str">
        <f>VLOOKUP('[1]lista umów'!$F214,'[1]słownik_E+'!$A$1:$G$286,6,0)</f>
        <v>bernard.moretti@ipsa.fr; international@ipsa.fr</v>
      </c>
      <c r="S166" s="83" t="s">
        <v>364</v>
      </c>
      <c r="T166" s="83"/>
    </row>
    <row r="167" spans="1:21" s="86" customFormat="1" x14ac:dyDescent="0.25">
      <c r="A167" s="83" t="str">
        <f>VLOOKUP('[1]lista umów'!$F215,'[1]słownik_E+'!$A$1:$G$286,4,0)</f>
        <v>Francja</v>
      </c>
      <c r="B167" s="83" t="s">
        <v>42</v>
      </c>
      <c r="C167" s="83" t="str">
        <f>VLOOKUP('[1]lista umów'!$F215,'[1]słownik_E+'!$A$1:$G$286,2,0)</f>
        <v>Université de Rennes I</v>
      </c>
      <c r="D167" s="83" t="str">
        <f>VLOOKUP('[1]lista umów'!$F215,'[1]słownik_E+'!$A$1:$G$286,3,0)</f>
        <v>University of Rennes (ESIR)</v>
      </c>
      <c r="E167" s="83" t="s">
        <v>161</v>
      </c>
      <c r="F167" s="83" t="s">
        <v>21</v>
      </c>
      <c r="G167" s="84">
        <v>47391</v>
      </c>
      <c r="H167" s="83" t="s">
        <v>184</v>
      </c>
      <c r="I167" s="83" t="str">
        <f>VLOOKUP([1]!Tabela1[[#This Row],[wydział]],[1]słownik!$F$2:$G$12,2,0)</f>
        <v>dziedzina nauk inżynieryjno-technicznych / informatyka techniczna i telekomunikacja</v>
      </c>
      <c r="J167" s="83" t="s">
        <v>185</v>
      </c>
      <c r="K167" s="83" t="str">
        <f>VLOOKUP(J167,[1]słownik!$I$2:$J$31,2,0)</f>
        <v>Information and Communication Technologies</v>
      </c>
      <c r="L167" s="83" t="s">
        <v>41</v>
      </c>
      <c r="M167" s="85">
        <v>2</v>
      </c>
      <c r="N167" s="85">
        <v>10</v>
      </c>
      <c r="O167" s="85">
        <v>2</v>
      </c>
      <c r="P167" s="85">
        <v>10</v>
      </c>
      <c r="Q167" s="83" t="str">
        <f>VLOOKUP('[1]lista umów'!$F215,'[1]słownik_E+'!$A$1:$G$286,7,0)</f>
        <v>http://esir.univ-rennes1.fr</v>
      </c>
      <c r="R167" s="83" t="str">
        <f>VLOOKUP('[1]lista umów'!$F215,'[1]słownik_E+'!$A$1:$G$286,6,0)</f>
        <v>dari-sortant@univ-rennes1.fr</v>
      </c>
      <c r="S167" s="83" t="s">
        <v>364</v>
      </c>
      <c r="T167" s="83"/>
    </row>
    <row r="168" spans="1:21" s="86" customFormat="1" x14ac:dyDescent="0.25">
      <c r="A168" s="87" t="str">
        <f>VLOOKUP('[1]lista umów'!$F216,'[1]słownik_E+'!$A$1:$G$286,4,0)</f>
        <v>Francja</v>
      </c>
      <c r="B168" s="87" t="s">
        <v>42</v>
      </c>
      <c r="C168" s="87" t="str">
        <f>VLOOKUP('[1]lista umów'!$F216,'[1]słownik_E+'!$A$1:$G$286,2,0)</f>
        <v>Université de Rennes I</v>
      </c>
      <c r="D168" s="87" t="str">
        <f>VLOOKUP('[1]lista umów'!$F216,'[1]słownik_E+'!$A$1:$G$286,3,0)</f>
        <v>University of Rennes (ESIR)</v>
      </c>
      <c r="E168" s="87" t="s">
        <v>161</v>
      </c>
      <c r="F168" s="87" t="s">
        <v>21</v>
      </c>
      <c r="G168" s="88">
        <v>47391</v>
      </c>
      <c r="H168" s="87" t="s">
        <v>184</v>
      </c>
      <c r="I168" s="87" t="str">
        <f>VLOOKUP([1]!Tabela1[[#This Row],[wydział]],[1]słownik!$F$2:$G$12,2,0)</f>
        <v>dziedzina nauk inżynieryjno-technicznych / informatyka techniczna i telekomunikacja</v>
      </c>
      <c r="J168" s="87" t="s">
        <v>185</v>
      </c>
      <c r="K168" s="87" t="str">
        <f>VLOOKUP(J168,[1]słownik!$I$2:$J$31,2,0)</f>
        <v>Information and Communication Technologies</v>
      </c>
      <c r="L168" s="87" t="s">
        <v>24</v>
      </c>
      <c r="M168" s="89">
        <v>2</v>
      </c>
      <c r="N168" s="89">
        <v>5</v>
      </c>
      <c r="O168" s="89">
        <v>2</v>
      </c>
      <c r="P168" s="89">
        <v>5</v>
      </c>
      <c r="Q168" s="87" t="str">
        <f>VLOOKUP('[1]lista umów'!$F216,'[1]słownik_E+'!$A$1:$G$286,7,0)</f>
        <v>http://esir.univ-rennes1.fr</v>
      </c>
      <c r="R168" s="87" t="str">
        <f>VLOOKUP('[1]lista umów'!$F216,'[1]słownik_E+'!$A$1:$G$286,6,0)</f>
        <v>dari-sortant@univ-rennes1.fr</v>
      </c>
      <c r="S168" s="87" t="s">
        <v>364</v>
      </c>
      <c r="T168" s="87"/>
    </row>
    <row r="169" spans="1:21" s="86" customFormat="1" x14ac:dyDescent="0.25">
      <c r="A169" s="83" t="str">
        <f>VLOOKUP('[1]lista umów'!$F217,'[1]słownik_E+'!$A$1:$G$286,4,0)</f>
        <v>Francja</v>
      </c>
      <c r="B169" s="83" t="s">
        <v>42</v>
      </c>
      <c r="C169" s="83" t="str">
        <f>VLOOKUP('[1]lista umów'!$F217,'[1]słownik_E+'!$A$1:$G$286,2,0)</f>
        <v>École Nationale Supérieure d'Architecture de Normandie</v>
      </c>
      <c r="D169" s="83">
        <f>VLOOKUP('[1]lista umów'!$F217,'[1]słownik_E+'!$A$1:$G$286,3,0)</f>
        <v>0</v>
      </c>
      <c r="E169" s="83" t="s">
        <v>304</v>
      </c>
      <c r="F169" s="83" t="s">
        <v>21</v>
      </c>
      <c r="G169" s="84">
        <v>46660</v>
      </c>
      <c r="H169" s="83" t="s">
        <v>184</v>
      </c>
      <c r="I169" s="83" t="str">
        <f>VLOOKUP([1]!Tabela1[[#This Row],[wydział]],[1]słownik!$F$2:$G$12,2,0)</f>
        <v>dziedzina nauk inżynieryjno-technicznych / informatyka techniczna i telekomunikacja</v>
      </c>
      <c r="J169" s="83" t="s">
        <v>185</v>
      </c>
      <c r="K169" s="83" t="str">
        <f>VLOOKUP(J169,[1]słownik!$I$2:$J$31,2,0)</f>
        <v>Information and Communication Technologies</v>
      </c>
      <c r="L169" s="83" t="s">
        <v>24</v>
      </c>
      <c r="M169" s="85">
        <v>2</v>
      </c>
      <c r="N169" s="85">
        <v>20</v>
      </c>
      <c r="O169" s="85">
        <v>2</v>
      </c>
      <c r="P169" s="85">
        <v>10</v>
      </c>
      <c r="Q169" s="83" t="str">
        <f>VLOOKUP('[1]lista umów'!$F217,'[1]słownik_E+'!$A$1:$G$286,7,0)</f>
        <v>www.ecam-rennes.fr</v>
      </c>
      <c r="R169" s="83" t="str">
        <f>VLOOKUP('[1]lista umów'!$F217,'[1]słownik_E+'!$A$1:$G$286,6,0)</f>
        <v>Tabitha.COURBIN@ecam-rennes.fr</v>
      </c>
      <c r="S169" s="83" t="s">
        <v>364</v>
      </c>
      <c r="T169" s="83"/>
    </row>
    <row r="170" spans="1:21" s="86" customFormat="1" x14ac:dyDescent="0.25">
      <c r="A170" s="87" t="str">
        <f>VLOOKUP('[1]lista umów'!$F218,'[1]słownik_E+'!$A$1:$G$286,4,0)</f>
        <v>Francja</v>
      </c>
      <c r="B170" s="87" t="s">
        <v>162</v>
      </c>
      <c r="C170" s="87" t="str">
        <f>VLOOKUP('[1]lista umów'!$F218,'[1]słownik_E+'!$A$1:$G$286,2,0)</f>
        <v>Université Polytechnique Hauts-de-France</v>
      </c>
      <c r="D170" s="87" t="str">
        <f>VLOOKUP('[1]lista umów'!$F218,'[1]słownik_E+'!$A$1:$G$286,3,0)</f>
        <v>Polytechnic University of Hauts-de-France</v>
      </c>
      <c r="E170" s="87" t="s">
        <v>163</v>
      </c>
      <c r="F170" s="87" t="s">
        <v>21</v>
      </c>
      <c r="G170" s="88">
        <v>47026</v>
      </c>
      <c r="H170" s="87" t="s">
        <v>184</v>
      </c>
      <c r="I170" s="87" t="str">
        <f>VLOOKUP([1]!Tabela1[[#This Row],[wydział]],[1]słownik!$F$2:$G$12,2,0)</f>
        <v>dziedzina nauk inżynieryjno-technicznych / informatyka techniczna i telekomunikacja</v>
      </c>
      <c r="J170" s="87" t="s">
        <v>185</v>
      </c>
      <c r="K170" s="87" t="str">
        <f>VLOOKUP(J170,[1]słownik!$I$2:$J$31,2,0)</f>
        <v>Information and Communication Technologies</v>
      </c>
      <c r="L170" s="87" t="s">
        <v>164</v>
      </c>
      <c r="M170" s="89">
        <v>2</v>
      </c>
      <c r="N170" s="89">
        <v>20</v>
      </c>
      <c r="O170" s="89">
        <v>2</v>
      </c>
      <c r="P170" s="89">
        <v>20</v>
      </c>
      <c r="Q170" s="87" t="str">
        <f>VLOOKUP('[1]lista umów'!$F218,'[1]słownik_E+'!$A$1:$G$286,7,0)</f>
        <v>https://www.uphf.fr/</v>
      </c>
      <c r="R170" s="87" t="str">
        <f>VLOOKUP('[1]lista umów'!$F218,'[1]słownik_E+'!$A$1:$G$286,6,0)</f>
        <v>international_in@uphf.fr;       Mohamed.Djemai@uphf.fr (ISTV);  dominique.deneux@univ-valenciennes.fr</v>
      </c>
      <c r="S170" s="87" t="s">
        <v>364</v>
      </c>
      <c r="T170" s="87"/>
    </row>
    <row r="171" spans="1:21" s="86" customFormat="1" x14ac:dyDescent="0.25">
      <c r="A171" s="95" t="str">
        <f>VLOOKUP('[1]lista umów'!$F591,'[1]słownik_E+'!$A$1:$G$286,4,0)</f>
        <v>Francja</v>
      </c>
      <c r="B171" s="95" t="s">
        <v>162</v>
      </c>
      <c r="C171" s="95" t="str">
        <f>VLOOKUP('[1]lista umów'!$F591,'[1]słownik_E+'!$A$1:$G$286,2,0)</f>
        <v>Université Polytechnique Hauts-de-France</v>
      </c>
      <c r="D171" s="95" t="str">
        <f>VLOOKUP('[1]lista umów'!$F591,'[1]słownik_E+'!$A$1:$G$286,3,0)</f>
        <v>Polytechnic University of Hauts-de-France</v>
      </c>
      <c r="E171" s="95" t="s">
        <v>163</v>
      </c>
      <c r="F171" s="95" t="s">
        <v>21</v>
      </c>
      <c r="G171" s="96">
        <v>47026</v>
      </c>
      <c r="H171" s="95" t="s">
        <v>184</v>
      </c>
      <c r="I171" s="95" t="str">
        <f>VLOOKUP([1]!Tabela1[[#This Row],[wydział]],[1]słownik!$F$2:$G$12,2,0)</f>
        <v>dziedzina nauk inżynieryjno-technicznych / informatyka techniczna i telekomunikacja</v>
      </c>
      <c r="J171" s="95" t="s">
        <v>185</v>
      </c>
      <c r="K171" s="95" t="str">
        <f>VLOOKUP(J171,[1]słownik!$I$2:$J$31,2,0)</f>
        <v>Information and Communication Technologies</v>
      </c>
      <c r="L171" s="95" t="s">
        <v>164</v>
      </c>
      <c r="M171" s="97">
        <v>2</v>
      </c>
      <c r="N171" s="97">
        <v>20</v>
      </c>
      <c r="O171" s="97">
        <v>2</v>
      </c>
      <c r="P171" s="97">
        <v>20</v>
      </c>
      <c r="Q171" s="95" t="str">
        <f>VLOOKUP('[1]lista umów'!$F591,'[1]słownik_E+'!$A$1:$G$500,7,0)</f>
        <v>https://www.uphf.fr/</v>
      </c>
      <c r="R171" s="95" t="str">
        <f>VLOOKUP('[1]lista umów'!$F591,'[1]słownik_E+'!$A$1:$G$500,6,0)</f>
        <v>international_in@uphf.fr;       Mohamed.Djemai@uphf.fr (ISTV);  dominique.deneux@univ-valenciennes.fr</v>
      </c>
      <c r="S171" s="95" t="s">
        <v>364</v>
      </c>
      <c r="T171" s="95"/>
      <c r="U171" s="98"/>
    </row>
    <row r="172" spans="1:21" s="86" customFormat="1" x14ac:dyDescent="0.25">
      <c r="A172" s="102" t="str">
        <f>VLOOKUP('[1]lista umów'!$F610,'[1]słownik_E+'!$A$1:$G$500,4,0)</f>
        <v>Francja</v>
      </c>
      <c r="B172" s="102" t="str">
        <f>VLOOKUP('[1]lista umów'!$F610,'[1]słownik_E+'!$A$1:$G$500,5,0)</f>
        <v>Valenciennes</v>
      </c>
      <c r="C172" s="102" t="str">
        <f>VLOOKUP('[1]lista umów'!$F610,'[1]słownik_E+'!$A$1:$G$500,2,0)</f>
        <v>INSA Hauts-de-France</v>
      </c>
      <c r="D172" s="102" t="str">
        <f>VLOOKUP('[1]lista umów'!$F610,'[1]słownik_E+'!$A$1:$G$500,3,0)</f>
        <v>INSA Hauts-de-France</v>
      </c>
      <c r="E172" s="103" t="s">
        <v>706</v>
      </c>
      <c r="F172" s="95" t="s">
        <v>21</v>
      </c>
      <c r="G172" s="104">
        <v>47026</v>
      </c>
      <c r="H172" s="102" t="s">
        <v>184</v>
      </c>
      <c r="I172" s="95" t="str">
        <f>VLOOKUP([1]!Tabela1[[#This Row],[wydział]],[1]słownik!$F$2:$G$12,2,0)</f>
        <v>dziedzina nauk inżynieryjno-technicznych / informatyka techniczna i telekomunikacja</v>
      </c>
      <c r="J172" s="102" t="s">
        <v>273</v>
      </c>
      <c r="K172" s="95" t="str">
        <f>VLOOKUP(J172,[1]słownik!$I$2:$J$31,2,0)</f>
        <v>Computer Use</v>
      </c>
      <c r="L172" s="102" t="s">
        <v>41</v>
      </c>
      <c r="M172" s="97">
        <v>2</v>
      </c>
      <c r="N172" s="97">
        <v>20</v>
      </c>
      <c r="O172" s="97">
        <v>2</v>
      </c>
      <c r="P172" s="97">
        <v>20</v>
      </c>
      <c r="Q172" s="95" t="str">
        <f>VLOOKUP('[1]lista umów'!$F610,'[1]słownik_E+'!$A$1:$G$500,7,0)</f>
        <v>https://www.insa-hautsdefrance.fr/en</v>
      </c>
      <c r="R172" s="102" t="str">
        <f>VLOOKUP('[1]lista umów'!$F610,'[1]słownik_E+'!$A$1:$G$500,6,0)</f>
        <v>erasmus@uphf.fr</v>
      </c>
      <c r="S172" s="95" t="s">
        <v>187</v>
      </c>
      <c r="T172" s="95"/>
      <c r="U172" s="98"/>
    </row>
    <row r="173" spans="1:21" s="86" customFormat="1" x14ac:dyDescent="0.25">
      <c r="A173" s="102" t="str">
        <f>VLOOKUP('[1]lista umów'!$F612,'[1]słownik_E+'!$A$1:$G$500,4,0)</f>
        <v>Francja</v>
      </c>
      <c r="B173" s="102" t="str">
        <f>VLOOKUP('[1]lista umów'!$F612,'[1]słownik_E+'!$A$1:$G$500,5,0)</f>
        <v>Valenciennes</v>
      </c>
      <c r="C173" s="102" t="str">
        <f>VLOOKUP('[1]lista umów'!$F612,'[1]słownik_E+'!$A$1:$G$500,2,0)</f>
        <v>INSA Hauts-de-France</v>
      </c>
      <c r="D173" s="102" t="str">
        <f>VLOOKUP('[1]lista umów'!$F612,'[1]słownik_E+'!$A$1:$G$500,3,0)</f>
        <v>INSA Hauts-de-France</v>
      </c>
      <c r="E173" s="103" t="s">
        <v>706</v>
      </c>
      <c r="F173" s="95" t="s">
        <v>21</v>
      </c>
      <c r="G173" s="104">
        <v>47026</v>
      </c>
      <c r="H173" s="102" t="s">
        <v>184</v>
      </c>
      <c r="I173" s="95" t="str">
        <f>VLOOKUP([1]!Tabela1[[#This Row],[wydział]],[1]słownik!$F$2:$G$12,2,0)</f>
        <v>dziedzina nauk inżynieryjno-technicznych / informatyka techniczna i telekomunikacja</v>
      </c>
      <c r="J173" s="102" t="s">
        <v>185</v>
      </c>
      <c r="K173" s="95" t="str">
        <f>VLOOKUP(J173,[1]słownik!$I$2:$J$31,2,0)</f>
        <v>Information and Communication Technologies</v>
      </c>
      <c r="L173" s="102" t="s">
        <v>41</v>
      </c>
      <c r="M173" s="97">
        <v>2</v>
      </c>
      <c r="N173" s="97">
        <v>20</v>
      </c>
      <c r="O173" s="97">
        <v>2</v>
      </c>
      <c r="P173" s="97">
        <v>20</v>
      </c>
      <c r="Q173" s="95" t="str">
        <f>VLOOKUP('[1]lista umów'!$F612,'[1]słownik_E+'!$A$1:$G$500,7,0)</f>
        <v>https://www.insa-hautsdefrance.fr/en</v>
      </c>
      <c r="R173" s="102" t="str">
        <f>VLOOKUP('[1]lista umów'!$F612,'[1]słownik_E+'!$A$1:$G$500,6,0)</f>
        <v>erasmus@uphf.fr</v>
      </c>
      <c r="S173" s="95" t="s">
        <v>364</v>
      </c>
      <c r="T173" s="95"/>
      <c r="U173" s="98"/>
    </row>
    <row r="174" spans="1:21" s="86" customFormat="1" x14ac:dyDescent="0.25">
      <c r="A174" s="83" t="str">
        <f>VLOOKUP('[1]lista umów'!$F219,'[1]słownik_E+'!$A$1:$G$286,4,0)</f>
        <v>Grecja</v>
      </c>
      <c r="B174" s="83" t="s">
        <v>369</v>
      </c>
      <c r="C174" s="83" t="str">
        <f>VLOOKUP('[1]lista umów'!$F219,'[1]słownik_E+'!$A$1:$G$286,2,0)</f>
        <v>Εθνικό Μετσόβιο Πολυτεχνείο</v>
      </c>
      <c r="D174" s="83" t="str">
        <f>VLOOKUP('[1]lista umów'!$F219,'[1]słownik_E+'!$A$1:$G$286,3,0)</f>
        <v>National Technical University of Athens</v>
      </c>
      <c r="E174" s="83" t="s">
        <v>370</v>
      </c>
      <c r="F174" s="83" t="s">
        <v>21</v>
      </c>
      <c r="G174" s="84">
        <v>47391</v>
      </c>
      <c r="H174" s="83" t="s">
        <v>184</v>
      </c>
      <c r="I174" s="83" t="str">
        <f>VLOOKUP([1]!Tabela1[[#This Row],[wydział]],[1]słownik!$F$2:$G$12,2,0)</f>
        <v>dziedzina nauk inżynieryjno-technicznych / informatyka techniczna i telekomunikacja</v>
      </c>
      <c r="J174" s="83" t="s">
        <v>185</v>
      </c>
      <c r="K174" s="83" t="str">
        <f>VLOOKUP(J174,[1]słownik!$I$2:$J$31,2,0)</f>
        <v>Information and Communication Technologies</v>
      </c>
      <c r="L174" s="83" t="s">
        <v>27</v>
      </c>
      <c r="M174" s="85">
        <v>2</v>
      </c>
      <c r="N174" s="85">
        <v>20</v>
      </c>
      <c r="O174" s="85">
        <v>1</v>
      </c>
      <c r="P174" s="85">
        <v>10</v>
      </c>
      <c r="Q174" s="83" t="str">
        <f>VLOOKUP('[1]lista umów'!$F219,'[1]słownik_E+'!$A$1:$G$286,7,0)</f>
        <v>www.ntua.gr</v>
      </c>
      <c r="R174" s="83" t="str">
        <f>VLOOKUP('[1]lista umów'!$F219,'[1]słownik_E+'!$A$1:$G$286,6,0)</f>
        <v xml:space="preserve">amoropul@central.ntua.gr; iroffice@central.ntua.gr </v>
      </c>
      <c r="S174" s="83" t="s">
        <v>364</v>
      </c>
      <c r="T174" s="83"/>
    </row>
    <row r="175" spans="1:21" s="86" customFormat="1" x14ac:dyDescent="0.25">
      <c r="A175" s="83" t="str">
        <f>VLOOKUP('[1]lista umów'!$F220,'[1]słownik_E+'!$A$1:$G$286,4,0)</f>
        <v>Grecja</v>
      </c>
      <c r="B175" s="83" t="s">
        <v>371</v>
      </c>
      <c r="C175" s="83" t="str">
        <f>VLOOKUP('[1]lista umów'!$F220,'[1]słownik_E+'!$A$1:$G$286,2,0)</f>
        <v>Πανεπιστήμιο Δυτικής Μακεδονίας</v>
      </c>
      <c r="D175" s="83" t="str">
        <f>VLOOKUP('[1]lista umów'!$F220,'[1]słownik_E+'!$A$1:$G$286,3,0)</f>
        <v>University of Western Macedonia</v>
      </c>
      <c r="E175" s="83" t="s">
        <v>372</v>
      </c>
      <c r="F175" s="87" t="s">
        <v>21</v>
      </c>
      <c r="G175" s="84">
        <v>46660</v>
      </c>
      <c r="H175" s="83" t="s">
        <v>184</v>
      </c>
      <c r="I175" s="83" t="str">
        <f>VLOOKUP([1]!Tabela1[[#This Row],[wydział]],[1]słownik!$F$2:$G$12,2,0)</f>
        <v>dziedzina nauk inżynieryjno-technicznych / informatyka techniczna i telekomunikacja</v>
      </c>
      <c r="J175" s="83" t="s">
        <v>185</v>
      </c>
      <c r="K175" s="83" t="str">
        <f>VLOOKUP(J175,[1]słownik!$I$2:$J$31,2,0)</f>
        <v>Information and Communication Technologies</v>
      </c>
      <c r="L175" s="83" t="s">
        <v>90</v>
      </c>
      <c r="M175" s="85">
        <v>2</v>
      </c>
      <c r="N175" s="85">
        <v>12</v>
      </c>
      <c r="O175" s="85">
        <v>2</v>
      </c>
      <c r="P175" s="85">
        <v>12</v>
      </c>
      <c r="Q175" s="83" t="str">
        <f>VLOOKUP('[1]lista umów'!$F220,'[1]słownik_E+'!$A$1:$G$286,7,0)</f>
        <v>https://www.uowm.gr/</v>
      </c>
      <c r="R175" s="83" t="str">
        <f>VLOOKUP('[1]lista umów'!$F220,'[1]słownik_E+'!$A$1:$G$286,6,0)</f>
        <v xml:space="preserve">erasmus@uowm.gr; </v>
      </c>
      <c r="S175" s="83" t="s">
        <v>364</v>
      </c>
      <c r="T175" s="83"/>
    </row>
    <row r="176" spans="1:21" s="86" customFormat="1" x14ac:dyDescent="0.25">
      <c r="A176" s="83" t="str">
        <f>VLOOKUP('[1]lista umów'!$F221,'[1]słownik_E+'!$A$1:$G$286,4,0)</f>
        <v>Grecja</v>
      </c>
      <c r="B176" s="83" t="s">
        <v>373</v>
      </c>
      <c r="C176" s="83" t="str">
        <f>VLOOKUP('[1]lista umów'!$F221,'[1]słownik_E+'!$A$1:$G$286,2,0)</f>
        <v>Πανεπιστήμιο Πατρών</v>
      </c>
      <c r="D176" s="83" t="str">
        <f>VLOOKUP('[1]lista umów'!$F221,'[1]słownik_E+'!$A$1:$G$286,3,0)</f>
        <v>University of Patras</v>
      </c>
      <c r="E176" s="83" t="s">
        <v>374</v>
      </c>
      <c r="F176" s="83" t="s">
        <v>21</v>
      </c>
      <c r="G176" s="84">
        <v>47391</v>
      </c>
      <c r="H176" s="83" t="s">
        <v>184</v>
      </c>
      <c r="I176" s="83" t="str">
        <f>VLOOKUP([1]!Tabela1[[#This Row],[wydział]],[1]słownik!$F$2:$G$12,2,0)</f>
        <v>dziedzina nauk inżynieryjno-technicznych / informatyka techniczna i telekomunikacja</v>
      </c>
      <c r="J176" s="83" t="s">
        <v>121</v>
      </c>
      <c r="K176" s="83" t="str">
        <f>VLOOKUP(J176,[1]słownik!$I$2:$J$31,2,0)</f>
        <v>Electronics and Automation</v>
      </c>
      <c r="L176" s="83" t="s">
        <v>32</v>
      </c>
      <c r="M176" s="85">
        <v>1</v>
      </c>
      <c r="N176" s="85">
        <v>6</v>
      </c>
      <c r="O176" s="85">
        <v>1</v>
      </c>
      <c r="P176" s="85">
        <v>6</v>
      </c>
      <c r="Q176" s="83" t="str">
        <f>VLOOKUP('[1]lista umów'!$F221,'[1]słownik_E+'!$A$1:$G$286,7,0)</f>
        <v>http://www.upatras.gr/</v>
      </c>
      <c r="R176" s="83" t="str">
        <f>VLOOKUP('[1]lista umów'!$F221,'[1]słownik_E+'!$A$1:$G$286,6,0)</f>
        <v>llp.incoming@upatras.gr ; intern.rel@upatras.gr (umowy)</v>
      </c>
      <c r="S176" s="83" t="s">
        <v>364</v>
      </c>
      <c r="T176" s="83"/>
    </row>
    <row r="177" spans="1:21" s="86" customFormat="1" x14ac:dyDescent="0.25">
      <c r="A177" s="87" t="str">
        <f>VLOOKUP('[1]lista umów'!$F222,'[1]słownik_E+'!$A$1:$G$286,4,0)</f>
        <v>Grecja</v>
      </c>
      <c r="B177" s="87" t="s">
        <v>165</v>
      </c>
      <c r="C177" s="87" t="str">
        <f>VLOOKUP('[1]lista umów'!$F222,'[1]słownik_E+'!$A$1:$G$286,2,0)</f>
        <v>Διεθνές Πανεπιστήμιο της Ελλάδος</v>
      </c>
      <c r="D177" s="87" t="str">
        <f>VLOOKUP('[1]lista umów'!$F222,'[1]słownik_E+'!$A$1:$G$286,3,0)</f>
        <v>Alexander Technological Educational Institute of Thessaloniki</v>
      </c>
      <c r="E177" s="87" t="s">
        <v>166</v>
      </c>
      <c r="F177" s="87" t="s">
        <v>21</v>
      </c>
      <c r="G177" s="88">
        <v>47391</v>
      </c>
      <c r="H177" s="87" t="s">
        <v>184</v>
      </c>
      <c r="I177" s="87" t="str">
        <f>VLOOKUP([1]!Tabela1[[#This Row],[wydział]],[1]słownik!$F$2:$G$12,2,0)</f>
        <v>dziedzina nauk inżynieryjno-technicznych / informatyka techniczna i telekomunikacja</v>
      </c>
      <c r="J177" s="87" t="s">
        <v>185</v>
      </c>
      <c r="K177" s="87" t="str">
        <f>VLOOKUP(J177,[1]słownik!$I$2:$J$31,2,0)</f>
        <v>Information and Communication Technologies</v>
      </c>
      <c r="L177" s="87" t="s">
        <v>24</v>
      </c>
      <c r="M177" s="89">
        <v>4</v>
      </c>
      <c r="N177" s="89">
        <v>20</v>
      </c>
      <c r="O177" s="89">
        <v>4</v>
      </c>
      <c r="P177" s="89">
        <v>20</v>
      </c>
      <c r="Q177" s="87" t="str">
        <f>VLOOKUP('[1]lista umów'!$F222,'[1]słownik_E+'!$A$1:$G$286,7,0)</f>
        <v>https://www.ihu.gr/</v>
      </c>
      <c r="R177" s="87" t="str">
        <f>VLOOKUP('[1]lista umów'!$F222,'[1]słownik_E+'!$A$1:$G$286,6,0)</f>
        <v xml:space="preserve">ptzionas@teithe.gr; socrates@teithe.gr; erasmus.admin@the.ihu.gr; </v>
      </c>
      <c r="S177" s="87" t="s">
        <v>364</v>
      </c>
      <c r="T177" s="87"/>
    </row>
    <row r="178" spans="1:21" s="86" customFormat="1" x14ac:dyDescent="0.25">
      <c r="A178" s="102" t="s">
        <v>746</v>
      </c>
      <c r="B178" s="102" t="s">
        <v>747</v>
      </c>
      <c r="C178" s="102" t="s">
        <v>748</v>
      </c>
      <c r="D178" s="102" t="s">
        <v>749</v>
      </c>
      <c r="E178" s="103" t="s">
        <v>750</v>
      </c>
      <c r="F178" s="95" t="s">
        <v>21</v>
      </c>
      <c r="G178" s="104">
        <v>47391</v>
      </c>
      <c r="H178" s="102" t="s">
        <v>184</v>
      </c>
      <c r="I178" s="102" t="s">
        <v>743</v>
      </c>
      <c r="J178" s="102" t="s">
        <v>185</v>
      </c>
      <c r="K178" s="95" t="str">
        <f>VLOOKUP(J178,[1]słownik!$I$2:$J$31,2,0)</f>
        <v>Information and Communication Technologies</v>
      </c>
      <c r="L178" s="102" t="s">
        <v>90</v>
      </c>
      <c r="M178" s="112">
        <v>2</v>
      </c>
      <c r="N178" s="112">
        <v>12</v>
      </c>
      <c r="O178" s="112">
        <v>2</v>
      </c>
      <c r="P178" s="112">
        <v>12</v>
      </c>
      <c r="Q178" s="113" t="s">
        <v>751</v>
      </c>
      <c r="R178" s="114" t="s">
        <v>752</v>
      </c>
      <c r="S178" s="95" t="s">
        <v>364</v>
      </c>
      <c r="T178" s="102"/>
      <c r="U178" s="98"/>
    </row>
    <row r="179" spans="1:21" s="86" customFormat="1" x14ac:dyDescent="0.25">
      <c r="A179" s="83" t="str">
        <f>VLOOKUP('[1]lista umów'!$F71,'[1]słownik_E+'!$A$1:$G$286,4,0)</f>
        <v>Hiszpania</v>
      </c>
      <c r="B179" s="83" t="s">
        <v>52</v>
      </c>
      <c r="C179" s="83" t="s">
        <v>182</v>
      </c>
      <c r="D179" s="83" t="s">
        <v>183</v>
      </c>
      <c r="E179" s="83" t="s">
        <v>54</v>
      </c>
      <c r="F179" s="83" t="s">
        <v>21</v>
      </c>
      <c r="G179" s="84">
        <v>47391</v>
      </c>
      <c r="H179" s="83" t="s">
        <v>184</v>
      </c>
      <c r="I179" s="83" t="str">
        <f>VLOOKUP([1]!Tabela1[[#This Row],[wydział]],[1]słownik!$F$2:$G$12,2,0)</f>
        <v>dziedzina nauk inżynieryjno-technicznych / informatyka techniczna i telekomunikacja</v>
      </c>
      <c r="J179" s="83" t="s">
        <v>185</v>
      </c>
      <c r="K179" s="83" t="str">
        <f>VLOOKUP(J179,[1]słownik!$I$2:$J$31,2,0)</f>
        <v>Information and Communication Technologies</v>
      </c>
      <c r="L179" s="83" t="s">
        <v>24</v>
      </c>
      <c r="M179" s="85">
        <v>3</v>
      </c>
      <c r="N179" s="85">
        <v>30</v>
      </c>
      <c r="O179" s="85">
        <v>3</v>
      </c>
      <c r="P179" s="85">
        <v>30</v>
      </c>
      <c r="Q179" s="83" t="str">
        <f>VLOOKUP('[1]lista umów'!$F71,'[1]słownik_E+'!$A$1:$G$286,7,0)</f>
        <v>www.upm.es</v>
      </c>
      <c r="R179" s="83" t="s">
        <v>186</v>
      </c>
      <c r="S179" s="83" t="s">
        <v>187</v>
      </c>
      <c r="T179" s="83"/>
    </row>
    <row r="180" spans="1:21" s="86" customFormat="1" x14ac:dyDescent="0.25">
      <c r="A180" s="83" t="str">
        <f>VLOOKUP('[1]lista umów'!$F157,'[1]słownik_E+'!$A$1:$G$286,4,0)</f>
        <v>Hiszpania</v>
      </c>
      <c r="B180" s="83" t="s">
        <v>167</v>
      </c>
      <c r="C180" s="83" t="str">
        <f>VLOOKUP('[1]lista umów'!$F157,'[1]słownik_E+'!$A$1:$G$286,2,0)</f>
        <v>Universidad de Alicante</v>
      </c>
      <c r="D180" s="83" t="str">
        <f>VLOOKUP('[1]lista umów'!$F157,'[1]słownik_E+'!$A$1:$G$286,3,0)</f>
        <v>University of Alicante</v>
      </c>
      <c r="E180" s="83" t="s">
        <v>168</v>
      </c>
      <c r="F180" s="83" t="s">
        <v>21</v>
      </c>
      <c r="G180" s="84">
        <v>47026</v>
      </c>
      <c r="H180" s="83" t="s">
        <v>184</v>
      </c>
      <c r="I180" s="83" t="str">
        <f>VLOOKUP([1]!Tabela1[[#This Row],[wydział]],[1]słownik!$F$2:$G$12,2,0)</f>
        <v>dziedzina nauk inżynieryjno-technicznych / informatyka techniczna i telekomunikacja</v>
      </c>
      <c r="J180" s="83" t="s">
        <v>283</v>
      </c>
      <c r="K180" s="83" t="str">
        <f>VLOOKUP(J180,[1]słownik!$I$2:$J$31,2,0)</f>
        <v>Software and Applications Development and Analysis</v>
      </c>
      <c r="L180" s="83" t="s">
        <v>32</v>
      </c>
      <c r="M180" s="85">
        <v>1</v>
      </c>
      <c r="N180" s="85">
        <v>5</v>
      </c>
      <c r="O180" s="85">
        <v>1</v>
      </c>
      <c r="P180" s="85">
        <v>5</v>
      </c>
      <c r="Q180" s="83" t="str">
        <f>VLOOKUP('[1]lista umów'!$F157,'[1]słownik_E+'!$A$1:$G$286,7,0)</f>
        <v>http://ua.es</v>
      </c>
      <c r="R180" s="83" t="str">
        <f>VLOOKUP('[1]lista umów'!$F157,'[1]słownik_E+'!$A$1:$G$286,6,0)</f>
        <v>s.internacional@ua.es</v>
      </c>
      <c r="S180" s="83" t="s">
        <v>187</v>
      </c>
      <c r="T180" s="83"/>
    </row>
    <row r="181" spans="1:21" s="86" customFormat="1" x14ac:dyDescent="0.25">
      <c r="A181" s="83" t="str">
        <f>VLOOKUP('[1]lista umów'!$F158,'[1]słownik_E+'!$A$1:$G$286,4,0)</f>
        <v>Hiszpania</v>
      </c>
      <c r="B181" s="83" t="s">
        <v>169</v>
      </c>
      <c r="C181" s="83" t="str">
        <f>VLOOKUP('[1]lista umów'!$F158,'[1]słownik_E+'!$A$1:$G$286,2,0)</f>
        <v>Universitat Politècnica de Catalunya</v>
      </c>
      <c r="D181" s="83" t="str">
        <f>VLOOKUP('[1]lista umów'!$F158,'[1]słownik_E+'!$A$1:$G$286,3,0)</f>
        <v>Technical University of Catalonia</v>
      </c>
      <c r="E181" s="83" t="s">
        <v>170</v>
      </c>
      <c r="F181" s="87" t="s">
        <v>21</v>
      </c>
      <c r="G181" s="84">
        <v>46660</v>
      </c>
      <c r="H181" s="83" t="s">
        <v>184</v>
      </c>
      <c r="I181" s="83" t="str">
        <f>VLOOKUP([1]!Tabela1[[#This Row],[wydział]],[1]słownik!$F$2:$G$12,2,0)</f>
        <v>dziedzina nauk inżynieryjno-technicznych / informatyka techniczna i telekomunikacja</v>
      </c>
      <c r="J181" s="83" t="s">
        <v>273</v>
      </c>
      <c r="K181" s="83" t="str">
        <f>VLOOKUP(J181,[1]słownik!$I$2:$J$31,2,0)</f>
        <v>Computer Use</v>
      </c>
      <c r="L181" s="83" t="s">
        <v>24</v>
      </c>
      <c r="M181" s="85">
        <v>2</v>
      </c>
      <c r="N181" s="85">
        <v>10</v>
      </c>
      <c r="O181" s="85">
        <v>2</v>
      </c>
      <c r="P181" s="85">
        <v>10</v>
      </c>
      <c r="Q181" s="83" t="str">
        <f>VLOOKUP('[1]lista umów'!$F158,'[1]słownik_E+'!$A$1:$G$286,7,0)</f>
        <v>www.upc.edu</v>
      </c>
      <c r="R181" s="83" t="str">
        <f>VLOOKUP('[1]lista umów'!$F158,'[1]słownik_E+'!$A$1:$G$286,6,0)</f>
        <v xml:space="preserve">rel.int@fib.upc.edu; vd.internacionals.fib@upc.edu; </v>
      </c>
      <c r="S181" s="83" t="s">
        <v>187</v>
      </c>
      <c r="T181" s="83"/>
    </row>
    <row r="182" spans="1:21" s="86" customFormat="1" x14ac:dyDescent="0.25">
      <c r="A182" s="83" t="str">
        <f>VLOOKUP('[1]lista umów'!$F159,'[1]słownik_E+'!$A$1:$G$286,4,0)</f>
        <v>Hiszpania</v>
      </c>
      <c r="B182" s="83" t="s">
        <v>171</v>
      </c>
      <c r="C182" s="83" t="str">
        <f>VLOOKUP('[1]lista umów'!$F159,'[1]słownik_E+'!$A$1:$G$286,2,0)</f>
        <v>Universidad de Cádiz</v>
      </c>
      <c r="D182" s="83" t="str">
        <f>VLOOKUP('[1]lista umów'!$F159,'[1]słownik_E+'!$A$1:$G$286,3,0)</f>
        <v>University of Cadiz</v>
      </c>
      <c r="E182" s="83" t="s">
        <v>173</v>
      </c>
      <c r="F182" s="83" t="s">
        <v>21</v>
      </c>
      <c r="G182" s="84">
        <v>47391</v>
      </c>
      <c r="H182" s="83" t="s">
        <v>184</v>
      </c>
      <c r="I182" s="83" t="str">
        <f>VLOOKUP([1]!Tabela1[[#This Row],[wydział]],[1]słownik!$F$2:$G$12,2,0)</f>
        <v>dziedzina nauk inżynieryjno-technicznych / informatyka techniczna i telekomunikacja</v>
      </c>
      <c r="J182" s="83" t="s">
        <v>283</v>
      </c>
      <c r="K182" s="83" t="str">
        <f>VLOOKUP(J182,[1]słownik!$I$2:$J$31,2,0)</f>
        <v>Software and Applications Development and Analysis</v>
      </c>
      <c r="L182" s="83" t="s">
        <v>32</v>
      </c>
      <c r="M182" s="85">
        <v>2</v>
      </c>
      <c r="N182" s="85">
        <v>10</v>
      </c>
      <c r="O182" s="85">
        <v>2</v>
      </c>
      <c r="P182" s="85">
        <v>10</v>
      </c>
      <c r="Q182" s="83" t="str">
        <f>VLOOKUP('[1]lista umów'!$F159,'[1]słownik_E+'!$A$1:$G$286,7,0)</f>
        <v>http://uca.es</v>
      </c>
      <c r="R182" s="83" t="str">
        <f>VLOOKUP('[1]lista umów'!$F159,'[1]słownik_E+'!$A$1:$G$286,6,0)</f>
        <v>regina.stork@uca.es ; antoniojuan.gamaz@uca.es</v>
      </c>
      <c r="S182" s="83" t="s">
        <v>187</v>
      </c>
      <c r="T182" s="83"/>
    </row>
    <row r="183" spans="1:21" s="86" customFormat="1" x14ac:dyDescent="0.25">
      <c r="A183" s="83" t="str">
        <f>VLOOKUP('[1]lista umów'!$F160,'[1]słownik_E+'!$A$1:$G$286,4,0)</f>
        <v>Hiszpania</v>
      </c>
      <c r="B183" s="83" t="s">
        <v>52</v>
      </c>
      <c r="C183" s="83" t="str">
        <f>VLOOKUP('[1]lista umów'!$F160,'[1]słownik_E+'!$A$1:$G$286,2,0)</f>
        <v>Universidad Complutense de Madrid</v>
      </c>
      <c r="D183" s="83" t="str">
        <f>VLOOKUP('[1]lista umów'!$F160,'[1]słownik_E+'!$A$1:$G$286,3,0)</f>
        <v>Complutense University of Madrid</v>
      </c>
      <c r="E183" s="83" t="s">
        <v>305</v>
      </c>
      <c r="F183" s="87" t="s">
        <v>21</v>
      </c>
      <c r="G183" s="84">
        <v>47026</v>
      </c>
      <c r="H183" s="83" t="s">
        <v>184</v>
      </c>
      <c r="I183" s="83" t="str">
        <f>VLOOKUP([1]!Tabela1[[#This Row],[wydział]],[1]słownik!$F$2:$G$12,2,0)</f>
        <v>dziedzina nauk inżynieryjno-technicznych / informatyka techniczna i telekomunikacja</v>
      </c>
      <c r="J183" s="83" t="s">
        <v>273</v>
      </c>
      <c r="K183" s="83" t="str">
        <f>VLOOKUP(J183,[1]słownik!$I$2:$J$31,2,0)</f>
        <v>Computer Use</v>
      </c>
      <c r="L183" s="83" t="s">
        <v>24</v>
      </c>
      <c r="M183" s="85">
        <v>2</v>
      </c>
      <c r="N183" s="85">
        <v>12</v>
      </c>
      <c r="O183" s="85">
        <v>2</v>
      </c>
      <c r="P183" s="85">
        <v>12</v>
      </c>
      <c r="Q183" s="83" t="str">
        <f>VLOOKUP('[1]lista umów'!$F160,'[1]słownik_E+'!$A$1:$G$286,7,0)</f>
        <v>www.ucm.es</v>
      </c>
      <c r="R183" s="83" t="str">
        <f>VLOOKUP('[1]lista umów'!$F160,'[1]słownik_E+'!$A$1:$G$286,6,0)</f>
        <v xml:space="preserve">rrinter@ucm.es </v>
      </c>
      <c r="S183" s="83" t="s">
        <v>187</v>
      </c>
      <c r="T183" s="83"/>
    </row>
    <row r="184" spans="1:21" s="86" customFormat="1" x14ac:dyDescent="0.25">
      <c r="A184" s="87" t="str">
        <f>VLOOKUP('[1]lista umów'!$F162,'[1]słownik_E+'!$A$1:$G$286,4,0)</f>
        <v>Hiszpania</v>
      </c>
      <c r="B184" s="87" t="str">
        <f>VLOOKUP('[1]lista umów'!$F162,'[1]słownik_E+'!$A$1:$G$286,5,0)</f>
        <v>Madrid</v>
      </c>
      <c r="C184" s="91" t="s">
        <v>306</v>
      </c>
      <c r="D184" s="87">
        <f>VLOOKUP('[1]lista umów'!$F162,'[1]słownik_E+'!$A$1:$G$286,3,0)</f>
        <v>0</v>
      </c>
      <c r="E184" s="87" t="s">
        <v>307</v>
      </c>
      <c r="F184" s="87" t="s">
        <v>21</v>
      </c>
      <c r="G184" s="88">
        <v>46660</v>
      </c>
      <c r="H184" s="87" t="s">
        <v>184</v>
      </c>
      <c r="I184" s="87" t="str">
        <f>VLOOKUP([1]!Tabela1[[#This Row],[wydział]],[1]słownik!$F$2:$G$12,2,0)</f>
        <v>dziedzina nauk inżynieryjno-technicznych / informatyka techniczna i telekomunikacja</v>
      </c>
      <c r="J184" s="87" t="s">
        <v>273</v>
      </c>
      <c r="K184" s="87" t="str">
        <f>VLOOKUP(J184,[1]słownik!$I$2:$J$31,2,0)</f>
        <v>Computer Use</v>
      </c>
      <c r="L184" s="87" t="s">
        <v>24</v>
      </c>
      <c r="M184" s="89">
        <v>3</v>
      </c>
      <c r="N184" s="89">
        <v>30</v>
      </c>
      <c r="O184" s="89">
        <v>3</v>
      </c>
      <c r="P184" s="89">
        <v>30</v>
      </c>
      <c r="Q184" s="87" t="str">
        <f>VLOOKUP('[1]lista umów'!$F162,'[1]słownik_E+'!$A$1:$G$286,7,0)</f>
        <v>https://fundacionuniversidadempresa.es/es/</v>
      </c>
      <c r="R184" s="87" t="str">
        <f>VLOOKUP('[1]lista umów'!$F162,'[1]słownik_E+'!$A$1:$G$286,6,0)</f>
        <v>eva.tato@uie.edu; begona.jamardo@uie.edu</v>
      </c>
      <c r="S184" s="87" t="s">
        <v>187</v>
      </c>
      <c r="T184" s="87"/>
    </row>
    <row r="185" spans="1:21" s="86" customFormat="1" x14ac:dyDescent="0.25">
      <c r="A185" s="83" t="str">
        <f>VLOOKUP('[1]lista umów'!$F163,'[1]słownik_E+'!$A$1:$G$286,4,0)</f>
        <v>Hiszpania</v>
      </c>
      <c r="B185" s="83" t="s">
        <v>308</v>
      </c>
      <c r="C185" s="83" t="str">
        <f>VLOOKUP('[1]lista umów'!$F163,'[1]słownik_E+'!$A$1:$G$286,2,0)</f>
        <v>Universitat Rovira i Virgili</v>
      </c>
      <c r="D185" s="83" t="str">
        <f>VLOOKUP('[1]lista umów'!$F163,'[1]słownik_E+'!$A$1:$G$286,3,0)</f>
        <v>University of Rovira i Virgili</v>
      </c>
      <c r="E185" s="83" t="s">
        <v>309</v>
      </c>
      <c r="F185" s="83" t="s">
        <v>21</v>
      </c>
      <c r="G185" s="84">
        <v>47026</v>
      </c>
      <c r="H185" s="83" t="s">
        <v>184</v>
      </c>
      <c r="I185" s="83" t="str">
        <f>VLOOKUP([1]!Tabela1[[#This Row],[wydział]],[1]słownik!$F$2:$G$12,2,0)</f>
        <v>dziedzina nauk inżynieryjno-technicznych / informatyka techniczna i telekomunikacja</v>
      </c>
      <c r="J185" s="83" t="s">
        <v>185</v>
      </c>
      <c r="K185" s="83" t="str">
        <f>VLOOKUP(J185,[1]słownik!$I$2:$J$31,2,0)</f>
        <v>Information and Communication Technologies</v>
      </c>
      <c r="L185" s="83" t="s">
        <v>41</v>
      </c>
      <c r="M185" s="85">
        <v>2</v>
      </c>
      <c r="N185" s="85">
        <v>12</v>
      </c>
      <c r="O185" s="85">
        <v>2</v>
      </c>
      <c r="P185" s="85">
        <v>12</v>
      </c>
      <c r="Q185" s="83" t="str">
        <f>VLOOKUP('[1]lista umów'!$F163,'[1]słownik_E+'!$A$1:$G$286,7,0)</f>
        <v>www.urv.cat</v>
      </c>
      <c r="R185" s="83" t="str">
        <f>VLOOKUP('[1]lista umów'!$F163,'[1]słownik_E+'!$A$1:$G$286,6,0)</f>
        <v xml:space="preserve">mou@urv.cat </v>
      </c>
      <c r="S185" s="83" t="s">
        <v>187</v>
      </c>
      <c r="T185" s="83"/>
    </row>
    <row r="186" spans="1:21" s="86" customFormat="1" x14ac:dyDescent="0.25">
      <c r="A186" s="83" t="s">
        <v>174</v>
      </c>
      <c r="B186" s="83" t="s">
        <v>308</v>
      </c>
      <c r="C186" s="83" t="s">
        <v>310</v>
      </c>
      <c r="D186" s="83" t="s">
        <v>311</v>
      </c>
      <c r="E186" s="83" t="s">
        <v>312</v>
      </c>
      <c r="F186" s="87" t="s">
        <v>21</v>
      </c>
      <c r="G186" s="84">
        <v>47026</v>
      </c>
      <c r="H186" s="83" t="s">
        <v>184</v>
      </c>
      <c r="I186" s="83" t="str">
        <f>VLOOKUP([1]!Tabela1[[#This Row],[wydział]],[1]słownik!$F$2:$G$12,2,0)</f>
        <v>dziedzina nauk inżynieryjno-technicznych / informatyka techniczna i telekomunikacja</v>
      </c>
      <c r="J186" s="83" t="s">
        <v>273</v>
      </c>
      <c r="K186" s="83" t="str">
        <f>VLOOKUP(J186,[1]słownik!$I$2:$J$31,2,0)</f>
        <v>Computer Use</v>
      </c>
      <c r="L186" s="83" t="s">
        <v>90</v>
      </c>
      <c r="M186" s="85">
        <v>2</v>
      </c>
      <c r="N186" s="85">
        <v>10</v>
      </c>
      <c r="O186" s="85">
        <v>2</v>
      </c>
      <c r="P186" s="85">
        <v>10</v>
      </c>
      <c r="Q186" s="83" t="e">
        <f>VLOOKUP('[1]lista umów'!$F164,'[1]słownik_E+'!$A$1:$G$286,7,0)</f>
        <v>#N/A</v>
      </c>
      <c r="R186" s="83" t="e">
        <f>VLOOKUP('[1]lista umów'!$F164,'[1]słownik_E+'!$A$1:$G$286,6,0)</f>
        <v>#N/A</v>
      </c>
      <c r="S186" s="83" t="s">
        <v>187</v>
      </c>
      <c r="T186" s="83"/>
    </row>
    <row r="187" spans="1:21" s="86" customFormat="1" x14ac:dyDescent="0.25">
      <c r="A187" s="83" t="str">
        <f>VLOOKUP('[1]lista umów'!$F165,'[1]słownik_E+'!$A$1:$G$286,4,0)</f>
        <v>Hiszpania</v>
      </c>
      <c r="B187" s="83" t="s">
        <v>59</v>
      </c>
      <c r="C187" s="83" t="s">
        <v>313</v>
      </c>
      <c r="D187" s="83" t="s">
        <v>314</v>
      </c>
      <c r="E187" s="83" t="s">
        <v>61</v>
      </c>
      <c r="F187" s="83" t="s">
        <v>21</v>
      </c>
      <c r="G187" s="84">
        <v>47391</v>
      </c>
      <c r="H187" s="83" t="s">
        <v>184</v>
      </c>
      <c r="I187" s="83" t="str">
        <f>VLOOKUP([1]!Tabela1[[#This Row],[wydział]],[1]słownik!$F$2:$G$12,2,0)</f>
        <v>dziedzina nauk inżynieryjno-technicznych / informatyka techniczna i telekomunikacja</v>
      </c>
      <c r="J187" s="83" t="s">
        <v>185</v>
      </c>
      <c r="K187" s="83" t="str">
        <f>VLOOKUP(J187,[1]słownik!$I$2:$J$31,2,0)</f>
        <v>Information and Communication Technologies</v>
      </c>
      <c r="L187" s="83" t="s">
        <v>24</v>
      </c>
      <c r="M187" s="85">
        <v>2</v>
      </c>
      <c r="N187" s="85">
        <v>20</v>
      </c>
      <c r="O187" s="85">
        <v>2</v>
      </c>
      <c r="P187" s="85">
        <v>20</v>
      </c>
      <c r="Q187" s="83" t="str">
        <f>VLOOKUP('[1]lista umów'!$F165,'[1]słownik_E+'!$A$1:$G$286,7,0)</f>
        <v xml:space="preserve">http://www.upv.es </v>
      </c>
      <c r="R187" s="83" t="s">
        <v>315</v>
      </c>
      <c r="S187" s="83" t="s">
        <v>187</v>
      </c>
      <c r="T187" s="83"/>
    </row>
    <row r="188" spans="1:21" s="86" customFormat="1" x14ac:dyDescent="0.25">
      <c r="A188" s="83" t="str">
        <f>VLOOKUP('[1]lista umów'!$F223,'[1]słownik_E+'!$A$1:$G$286,4,0)</f>
        <v>Hiszpania</v>
      </c>
      <c r="B188" s="83" t="s">
        <v>375</v>
      </c>
      <c r="C188" s="83" t="str">
        <f>VLOOKUP('[1]lista umów'!$F223,'[1]słownik_E+'!$A$1:$G$286,2,0)</f>
        <v>Universidad de Extremadura</v>
      </c>
      <c r="D188" s="83" t="str">
        <f>VLOOKUP('[1]lista umów'!$F223,'[1]słownik_E+'!$A$1:$G$286,3,0)</f>
        <v>University of Extremadura</v>
      </c>
      <c r="E188" s="83" t="s">
        <v>376</v>
      </c>
      <c r="F188" s="83" t="s">
        <v>21</v>
      </c>
      <c r="G188" s="84">
        <v>46660</v>
      </c>
      <c r="H188" s="83" t="s">
        <v>184</v>
      </c>
      <c r="I188" s="83" t="str">
        <f>VLOOKUP([1]!Tabela1[[#This Row],[wydział]],[1]słownik!$F$2:$G$12,2,0)</f>
        <v>dziedzina nauk inżynieryjno-technicznych / informatyka techniczna i telekomunikacja</v>
      </c>
      <c r="J188" s="83" t="s">
        <v>121</v>
      </c>
      <c r="K188" s="83" t="str">
        <f>VLOOKUP(J188,[1]słownik!$I$2:$J$31,2,0)</f>
        <v>Electronics and Automation</v>
      </c>
      <c r="L188" s="83" t="s">
        <v>24</v>
      </c>
      <c r="M188" s="85">
        <v>2</v>
      </c>
      <c r="N188" s="85">
        <v>10</v>
      </c>
      <c r="O188" s="85">
        <v>2</v>
      </c>
      <c r="P188" s="85">
        <v>15</v>
      </c>
      <c r="Q188" s="83" t="str">
        <f>VLOOKUP('[1]lista umów'!$F223,'[1]słownik_E+'!$A$1:$G$286,7,0)</f>
        <v>https://www.unex.es/</v>
      </c>
      <c r="R188" s="83" t="str">
        <f>VLOOKUP('[1]lista umów'!$F223,'[1]słownik_E+'!$A$1:$G$286,6,0)</f>
        <v>erasmusincoming@unex.es</v>
      </c>
      <c r="S188" s="83" t="s">
        <v>364</v>
      </c>
      <c r="T188" s="83"/>
    </row>
    <row r="189" spans="1:21" s="86" customFormat="1" x14ac:dyDescent="0.25">
      <c r="A189" s="83" t="str">
        <f>VLOOKUP('[1]lista umów'!$F224,'[1]słownik_E+'!$A$1:$G$286,4,0)</f>
        <v>Hiszpania</v>
      </c>
      <c r="B189" s="83" t="s">
        <v>169</v>
      </c>
      <c r="C189" s="83" t="str">
        <f>VLOOKUP('[1]lista umów'!$F224,'[1]słownik_E+'!$A$1:$G$286,2,0)</f>
        <v>Universitat Politècnica de Catalunya</v>
      </c>
      <c r="D189" s="83" t="str">
        <f>VLOOKUP('[1]lista umów'!$F224,'[1]słownik_E+'!$A$1:$G$286,3,0)</f>
        <v>Technical University of Catalonia</v>
      </c>
      <c r="E189" s="83" t="s">
        <v>170</v>
      </c>
      <c r="F189" s="87" t="s">
        <v>21</v>
      </c>
      <c r="G189" s="84">
        <v>46660</v>
      </c>
      <c r="H189" s="83" t="s">
        <v>184</v>
      </c>
      <c r="I189" s="83" t="str">
        <f>VLOOKUP([1]!Tabela1[[#This Row],[wydział]],[1]słownik!$F$2:$G$12,2,0)</f>
        <v>dziedzina nauk inżynieryjno-technicznych / informatyka techniczna i telekomunikacja</v>
      </c>
      <c r="J189" s="83" t="s">
        <v>121</v>
      </c>
      <c r="K189" s="83" t="str">
        <f>VLOOKUP(J189,[1]słownik!$I$2:$J$31,2,0)</f>
        <v>Electronics and Automation</v>
      </c>
      <c r="L189" s="83" t="s">
        <v>24</v>
      </c>
      <c r="M189" s="85">
        <v>2</v>
      </c>
      <c r="N189" s="85">
        <v>20</v>
      </c>
      <c r="O189" s="85">
        <v>2</v>
      </c>
      <c r="P189" s="85">
        <v>20</v>
      </c>
      <c r="Q189" s="83" t="str">
        <f>VLOOKUP('[1]lista umów'!$F224,'[1]słownik_E+'!$A$1:$G$286,7,0)</f>
        <v>www.upc.edu</v>
      </c>
      <c r="R189" s="83" t="str">
        <f>VLOOKUP('[1]lista umów'!$F224,'[1]słownik_E+'!$A$1:$G$286,6,0)</f>
        <v xml:space="preserve">rel.int@fib.upc.edu; vd.internacionals.fib@upc.edu; </v>
      </c>
      <c r="S189" s="83" t="s">
        <v>364</v>
      </c>
      <c r="T189" s="83"/>
    </row>
    <row r="190" spans="1:21" s="86" customFormat="1" x14ac:dyDescent="0.25">
      <c r="A190" s="83" t="str">
        <f>VLOOKUP('[1]lista umów'!$F225,'[1]słownik_E+'!$A$1:$G$286,4,0)</f>
        <v>Hiszpania</v>
      </c>
      <c r="B190" s="83" t="s">
        <v>224</v>
      </c>
      <c r="C190" s="83" t="str">
        <f>VLOOKUP('[1]lista umów'!$F225,'[1]słownik_E+'!$A$1:$G$286,2,0)</f>
        <v>Universidad de Jaén</v>
      </c>
      <c r="D190" s="83" t="str">
        <f>VLOOKUP('[1]lista umów'!$F225,'[1]słownik_E+'!$A$1:$G$286,3,0)</f>
        <v>Jaen University</v>
      </c>
      <c r="E190" s="83" t="s">
        <v>225</v>
      </c>
      <c r="F190" s="83" t="s">
        <v>21</v>
      </c>
      <c r="G190" s="84">
        <v>46660</v>
      </c>
      <c r="H190" s="83" t="s">
        <v>184</v>
      </c>
      <c r="I190" s="83" t="str">
        <f>VLOOKUP([1]!Tabela1[[#This Row],[wydział]],[1]słownik!$F$2:$G$12,2,0)</f>
        <v>dziedzina nauk inżynieryjno-technicznych / informatyka techniczna i telekomunikacja</v>
      </c>
      <c r="J190" s="83" t="s">
        <v>121</v>
      </c>
      <c r="K190" s="83" t="str">
        <f>VLOOKUP(J190,[1]słownik!$I$2:$J$31,2,0)</f>
        <v>Electronics and Automation</v>
      </c>
      <c r="L190" s="83" t="s">
        <v>32</v>
      </c>
      <c r="M190" s="85">
        <v>2</v>
      </c>
      <c r="N190" s="85">
        <v>20</v>
      </c>
      <c r="O190" s="85">
        <v>2</v>
      </c>
      <c r="P190" s="85">
        <v>20</v>
      </c>
      <c r="Q190" s="83" t="str">
        <f>VLOOKUP('[1]lista umów'!$F225,'[1]słownik_E+'!$A$1:$G$286,7,0)</f>
        <v>htttp://www.ujaen.es</v>
      </c>
      <c r="R190" s="83" t="str">
        <f>VLOOKUP('[1]lista umów'!$F225,'[1]słownik_E+'!$A$1:$G$286,6,0)</f>
        <v xml:space="preserve">dprendon@ujaen.es;   secrel@ujaen.es </v>
      </c>
      <c r="S190" s="83" t="s">
        <v>364</v>
      </c>
      <c r="T190" s="83"/>
    </row>
    <row r="191" spans="1:21" s="86" customFormat="1" x14ac:dyDescent="0.25">
      <c r="A191" s="83" t="str">
        <f>VLOOKUP('[1]lista umów'!$F226,'[1]słownik_E+'!$A$1:$G$286,4,0)</f>
        <v>Hiszpania</v>
      </c>
      <c r="B191" s="83" t="s">
        <v>224</v>
      </c>
      <c r="C191" s="83" t="str">
        <f>VLOOKUP('[1]lista umów'!$F226,'[1]słownik_E+'!$A$1:$G$286,2,0)</f>
        <v>Universidad de Jaén</v>
      </c>
      <c r="D191" s="83" t="str">
        <f>VLOOKUP('[1]lista umów'!$F226,'[1]słownik_E+'!$A$1:$G$286,3,0)</f>
        <v>Jaen University</v>
      </c>
      <c r="E191" s="83" t="s">
        <v>225</v>
      </c>
      <c r="F191" s="87" t="s">
        <v>21</v>
      </c>
      <c r="G191" s="84">
        <v>46660</v>
      </c>
      <c r="H191" s="83" t="s">
        <v>184</v>
      </c>
      <c r="I191" s="83" t="str">
        <f>VLOOKUP([1]!Tabela1[[#This Row],[wydział]],[1]słownik!$F$2:$G$12,2,0)</f>
        <v>dziedzina nauk inżynieryjno-technicznych / informatyka techniczna i telekomunikacja</v>
      </c>
      <c r="J191" s="83" t="s">
        <v>121</v>
      </c>
      <c r="K191" s="83" t="str">
        <f>VLOOKUP(J191,[1]słownik!$I$2:$J$31,2,0)</f>
        <v>Electronics and Automation</v>
      </c>
      <c r="L191" s="83" t="s">
        <v>41</v>
      </c>
      <c r="M191" s="85">
        <v>2</v>
      </c>
      <c r="N191" s="85">
        <v>20</v>
      </c>
      <c r="O191" s="85">
        <v>2</v>
      </c>
      <c r="P191" s="85">
        <v>20</v>
      </c>
      <c r="Q191" s="94" t="s">
        <v>377</v>
      </c>
      <c r="R191" s="83" t="s">
        <v>378</v>
      </c>
      <c r="S191" s="83" t="s">
        <v>364</v>
      </c>
      <c r="T191" s="83"/>
    </row>
    <row r="192" spans="1:21" s="86" customFormat="1" x14ac:dyDescent="0.25">
      <c r="A192" s="83" t="str">
        <f>VLOOKUP('[1]lista umów'!$F228,'[1]słownik_E+'!$A$1:$G$286,4,0)</f>
        <v>Hiszpania</v>
      </c>
      <c r="B192" s="83" t="s">
        <v>52</v>
      </c>
      <c r="C192" s="83" t="str">
        <f>VLOOKUP('[1]lista umów'!$F228,'[1]słownik_E+'!$A$1:$G$286,2,0)</f>
        <v>Universidad Rey Juan Carlos</v>
      </c>
      <c r="D192" s="83" t="str">
        <f>VLOOKUP('[1]lista umów'!$F228,'[1]słownik_E+'!$A$1:$G$286,3,0)</f>
        <v>King Juan Carlos University</v>
      </c>
      <c r="E192" s="83" t="s">
        <v>384</v>
      </c>
      <c r="F192" s="87" t="s">
        <v>21</v>
      </c>
      <c r="G192" s="84">
        <v>47391</v>
      </c>
      <c r="H192" s="83" t="s">
        <v>184</v>
      </c>
      <c r="I192" s="83" t="str">
        <f>VLOOKUP([1]!Tabela1[[#This Row],[wydział]],[1]słownik!$F$2:$G$12,2,0)</f>
        <v>dziedzina nauk inżynieryjno-technicznych / informatyka techniczna i telekomunikacja</v>
      </c>
      <c r="J192" s="83" t="s">
        <v>121</v>
      </c>
      <c r="K192" s="83" t="str">
        <f>VLOOKUP(J192,[1]słownik!$I$2:$J$31,2,0)</f>
        <v>Electronics and Automation</v>
      </c>
      <c r="L192" s="83" t="s">
        <v>32</v>
      </c>
      <c r="M192" s="85">
        <v>2</v>
      </c>
      <c r="N192" s="85">
        <v>18</v>
      </c>
      <c r="O192" s="85">
        <v>2</v>
      </c>
      <c r="P192" s="85">
        <v>18</v>
      </c>
      <c r="Q192" s="83" t="str">
        <f>VLOOKUP('[1]lista umów'!$F228,'[1]słownik_E+'!$A$1:$G$286,7,0)</f>
        <v>www.urjc.es</v>
      </c>
      <c r="R192" s="83" t="str">
        <f>VLOOKUP('[1]lista umów'!$F228,'[1]słownik_E+'!$A$1:$G$286,6,0)</f>
        <v xml:space="preserve">vice.relacionesinternacionales@urjc.es </v>
      </c>
      <c r="S192" s="83" t="s">
        <v>364</v>
      </c>
      <c r="T192" s="83"/>
    </row>
    <row r="193" spans="1:21" s="86" customFormat="1" x14ac:dyDescent="0.25">
      <c r="A193" s="83" t="str">
        <f>VLOOKUP('[1]lista umów'!$F229,'[1]słownik_E+'!$A$1:$G$286,4,0)</f>
        <v>Hiszpania</v>
      </c>
      <c r="B193" s="83" t="s">
        <v>57</v>
      </c>
      <c r="C193" s="83" t="str">
        <f>VLOOKUP('[1]lista umów'!$F229,'[1]słownik_E+'!$A$1:$G$286,2,0)</f>
        <v>Universidad de Cantabria</v>
      </c>
      <c r="D193" s="83" t="str">
        <f>VLOOKUP('[1]lista umów'!$F229,'[1]słownik_E+'!$A$1:$G$286,3,0)</f>
        <v>University of Cantabria</v>
      </c>
      <c r="E193" s="83" t="s">
        <v>58</v>
      </c>
      <c r="F193" s="83" t="s">
        <v>21</v>
      </c>
      <c r="G193" s="84">
        <v>46660</v>
      </c>
      <c r="H193" s="83" t="s">
        <v>184</v>
      </c>
      <c r="I193" s="83" t="str">
        <f>VLOOKUP([1]!Tabela1[[#This Row],[wydział]],[1]słownik!$F$2:$G$12,2,0)</f>
        <v>dziedzina nauk inżynieryjno-technicznych / informatyka techniczna i telekomunikacja</v>
      </c>
      <c r="J193" s="83" t="s">
        <v>121</v>
      </c>
      <c r="K193" s="83" t="str">
        <f>VLOOKUP(J193,[1]słownik!$I$2:$J$31,2,0)</f>
        <v>Electronics and Automation</v>
      </c>
      <c r="L193" s="83" t="s">
        <v>32</v>
      </c>
      <c r="M193" s="85">
        <v>2</v>
      </c>
      <c r="N193" s="85">
        <v>18</v>
      </c>
      <c r="O193" s="85">
        <v>2</v>
      </c>
      <c r="P193" s="85">
        <v>18</v>
      </c>
      <c r="Q193" s="83" t="str">
        <f>VLOOKUP('[1]lista umów'!$F229,'[1]słownik_E+'!$A$1:$G$286,7,0)</f>
        <v>http://web.unican.es</v>
      </c>
      <c r="R193" s="83" t="str">
        <f>VLOOKUP('[1]lista umów'!$F229,'[1]słownik_E+'!$A$1:$G$286,6,0)</f>
        <v>exchange.students@unican.es</v>
      </c>
      <c r="S193" s="83" t="s">
        <v>364</v>
      </c>
      <c r="T193" s="83"/>
    </row>
    <row r="194" spans="1:21" s="86" customFormat="1" x14ac:dyDescent="0.25">
      <c r="A194" s="83" t="str">
        <f>VLOOKUP('[1]lista umów'!$F230,'[1]słownik_E+'!$A$1:$G$286,4,0)</f>
        <v>Hiszpania</v>
      </c>
      <c r="B194" s="83" t="s">
        <v>234</v>
      </c>
      <c r="C194" s="83" t="str">
        <f>VLOOKUP('[1]lista umów'!$F230,'[1]słownik_E+'!$A$1:$G$286,2,0)</f>
        <v>Universidad de Sevilla</v>
      </c>
      <c r="D194" s="83" t="str">
        <f>VLOOKUP('[1]lista umów'!$F230,'[1]słownik_E+'!$A$1:$G$286,3,0)</f>
        <v>University of Seville</v>
      </c>
      <c r="E194" s="83" t="s">
        <v>235</v>
      </c>
      <c r="F194" s="87" t="s">
        <v>21</v>
      </c>
      <c r="G194" s="84">
        <v>46660</v>
      </c>
      <c r="H194" s="83" t="s">
        <v>184</v>
      </c>
      <c r="I194" s="83" t="str">
        <f>VLOOKUP([1]!Tabela1[[#This Row],[wydział]],[1]słownik!$F$2:$G$12,2,0)</f>
        <v>dziedzina nauk inżynieryjno-technicznych / informatyka techniczna i telekomunikacja</v>
      </c>
      <c r="J194" s="83" t="s">
        <v>176</v>
      </c>
      <c r="K194" s="83" t="str">
        <f>VLOOKUP(J194,[1]słownik!$I$2:$J$31,2,0)</f>
        <v>Engineering and Engineering Trades</v>
      </c>
      <c r="L194" s="83" t="s">
        <v>32</v>
      </c>
      <c r="M194" s="85">
        <v>1</v>
      </c>
      <c r="N194" s="85">
        <v>10</v>
      </c>
      <c r="O194" s="85">
        <v>1</v>
      </c>
      <c r="P194" s="85">
        <v>10</v>
      </c>
      <c r="Q194" s="83" t="str">
        <f>VLOOKUP('[1]lista umów'!$F230,'[1]słownik_E+'!$A$1:$G$286,7,0)</f>
        <v>www.international.us.es</v>
      </c>
      <c r="R194" s="83" t="str">
        <f>VLOOKUP('[1]lista umów'!$F230,'[1]słownik_E+'!$A$1:$G$286,6,0)</f>
        <v>relint4@us.es</v>
      </c>
      <c r="S194" s="83" t="s">
        <v>364</v>
      </c>
      <c r="T194" s="83"/>
    </row>
    <row r="195" spans="1:21" s="86" customFormat="1" x14ac:dyDescent="0.25">
      <c r="A195" s="83" t="str">
        <f>VLOOKUP('[1]lista umów'!$F231,'[1]słownik_E+'!$A$1:$G$286,4,0)</f>
        <v>Hiszpania</v>
      </c>
      <c r="B195" s="83" t="s">
        <v>234</v>
      </c>
      <c r="C195" s="83" t="str">
        <f>VLOOKUP('[1]lista umów'!$F231,'[1]słownik_E+'!$A$1:$G$286,2,0)</f>
        <v>Universidad de Sevilla</v>
      </c>
      <c r="D195" s="83" t="str">
        <f>VLOOKUP('[1]lista umów'!$F231,'[1]słownik_E+'!$A$1:$G$286,3,0)</f>
        <v>University of Seville</v>
      </c>
      <c r="E195" s="83" t="s">
        <v>235</v>
      </c>
      <c r="F195" s="83" t="s">
        <v>21</v>
      </c>
      <c r="G195" s="84">
        <v>46660</v>
      </c>
      <c r="H195" s="83" t="s">
        <v>184</v>
      </c>
      <c r="I195" s="83" t="str">
        <f>VLOOKUP([1]!Tabela1[[#This Row],[wydział]],[1]słownik!$F$2:$G$12,2,0)</f>
        <v>dziedzina nauk inżynieryjno-technicznych / informatyka techniczna i telekomunikacja</v>
      </c>
      <c r="J195" s="83" t="s">
        <v>121</v>
      </c>
      <c r="K195" s="83" t="str">
        <f>VLOOKUP(J195,[1]słownik!$I$2:$J$31,2,0)</f>
        <v>Electronics and Automation</v>
      </c>
      <c r="L195" s="83" t="s">
        <v>32</v>
      </c>
      <c r="M195" s="85">
        <v>2</v>
      </c>
      <c r="N195" s="85">
        <v>10</v>
      </c>
      <c r="O195" s="85">
        <v>2</v>
      </c>
      <c r="P195" s="85">
        <v>10</v>
      </c>
      <c r="Q195" s="94" t="s">
        <v>385</v>
      </c>
      <c r="R195" s="94" t="s">
        <v>386</v>
      </c>
      <c r="S195" s="83" t="s">
        <v>364</v>
      </c>
      <c r="T195" s="83"/>
    </row>
    <row r="196" spans="1:21" s="86" customFormat="1" x14ac:dyDescent="0.25">
      <c r="A196" s="83" t="str">
        <f>VLOOKUP('[1]lista umów'!$F379,'[1]słownik_E+'!$A$1:$G$286,4,0)</f>
        <v>Hiszpania</v>
      </c>
      <c r="B196" s="83" t="s">
        <v>52</v>
      </c>
      <c r="C196" s="83" t="s">
        <v>509</v>
      </c>
      <c r="D196" s="83" t="s">
        <v>510</v>
      </c>
      <c r="E196" s="83" t="s">
        <v>54</v>
      </c>
      <c r="F196" s="83" t="s">
        <v>21</v>
      </c>
      <c r="G196" s="84">
        <v>47391</v>
      </c>
      <c r="H196" s="83" t="s">
        <v>184</v>
      </c>
      <c r="I196" s="83" t="str">
        <f>VLOOKUP([1]!Tabela1[[#This Row],[wydział]],[1]słownik!$F$2:$G$12,2,0)</f>
        <v>dziedzina nauk inżynieryjno-technicznych / informatyka techniczna i telekomunikacja</v>
      </c>
      <c r="J196" s="83" t="s">
        <v>185</v>
      </c>
      <c r="K196" s="83" t="s">
        <v>511</v>
      </c>
      <c r="L196" s="83" t="s">
        <v>24</v>
      </c>
      <c r="M196" s="85">
        <v>4</v>
      </c>
      <c r="N196" s="85">
        <v>40</v>
      </c>
      <c r="O196" s="85">
        <v>4</v>
      </c>
      <c r="P196" s="85">
        <v>40</v>
      </c>
      <c r="Q196" s="83" t="str">
        <f>VLOOKUP('[1]lista umów'!$F379,'[1]słownik_E+'!$A$1:$G$286,7,0)</f>
        <v>www.upm.es</v>
      </c>
      <c r="R196" s="83" t="s">
        <v>512</v>
      </c>
      <c r="S196" s="83" t="s">
        <v>187</v>
      </c>
      <c r="T196" s="83"/>
    </row>
    <row r="197" spans="1:21" s="86" customFormat="1" x14ac:dyDescent="0.25">
      <c r="A197" s="83" t="str">
        <f>VLOOKUP('[1]lista umów'!$F321,'[1]słownik_E+'!$A$1:$G$286,4,0)</f>
        <v>Hiszpania</v>
      </c>
      <c r="B197" s="83" t="s">
        <v>52</v>
      </c>
      <c r="C197" s="83" t="s">
        <v>456</v>
      </c>
      <c r="D197" s="83" t="s">
        <v>689</v>
      </c>
      <c r="E197" s="83" t="s">
        <v>54</v>
      </c>
      <c r="F197" s="83" t="s">
        <v>21</v>
      </c>
      <c r="G197" s="84">
        <v>46660</v>
      </c>
      <c r="H197" s="83" t="s">
        <v>184</v>
      </c>
      <c r="I197" s="83" t="str">
        <f>VLOOKUP([1]!Tabela1[[#This Row],[wydział]],[1]słownik!$F$2:$G$12,2,0)</f>
        <v>dziedzina nauk inżynieryjno-technicznych / informatyka techniczna i telekomunikacja</v>
      </c>
      <c r="J197" s="83" t="s">
        <v>121</v>
      </c>
      <c r="K197" s="83" t="str">
        <f>VLOOKUP(J197,[1]słownik!$I$2:$J$31,2,0)</f>
        <v>Electronics and Automation</v>
      </c>
      <c r="L197" s="83" t="s">
        <v>24</v>
      </c>
      <c r="M197" s="85">
        <v>4</v>
      </c>
      <c r="N197" s="85">
        <v>20</v>
      </c>
      <c r="O197" s="85">
        <v>4</v>
      </c>
      <c r="P197" s="85">
        <v>20</v>
      </c>
      <c r="Q197" s="83" t="str">
        <f>VLOOKUP('[1]lista umów'!$F321,'[1]słownik_E+'!$A$1:$G$286,7,0)</f>
        <v>www.upm.es</v>
      </c>
      <c r="R197" s="83"/>
      <c r="S197" s="83" t="s">
        <v>457</v>
      </c>
      <c r="T197" s="83"/>
    </row>
    <row r="198" spans="1:21" s="86" customFormat="1" x14ac:dyDescent="0.25">
      <c r="A198" s="95" t="str">
        <f>VLOOKUP('[1]lista umów'!$F653,'[1]słownik_E+'!$A$1:$G$286,4,0)</f>
        <v>Hiszpania</v>
      </c>
      <c r="B198" s="95" t="str">
        <f>VLOOKUP('[1]lista umów'!$F653,'[1]słownik_E+'!$A$1:$G$286,5,0)</f>
        <v>Tarragona</v>
      </c>
      <c r="C198" s="95" t="str">
        <f>VLOOKUP('[1]lista umów'!$F653,'[1]słownik_E+'!$A$1:$G$286,2,0)</f>
        <v>Universitat Rovira i Virgili</v>
      </c>
      <c r="D198" s="95" t="str">
        <f>VLOOKUP('[1]lista umów'!$F653,'[1]słownik_E+'!$A$1:$G$286,3,0)</f>
        <v>University of Rovira i Virgili</v>
      </c>
      <c r="E198" s="97" t="s">
        <v>309</v>
      </c>
      <c r="F198" s="95" t="s">
        <v>21</v>
      </c>
      <c r="G198" s="96">
        <v>47026</v>
      </c>
      <c r="H198" s="95" t="s">
        <v>184</v>
      </c>
      <c r="I198" s="95" t="str">
        <f>VLOOKUP([1]!Tabela1[[#This Row],[wydział]],[1]słownik!$F$2:$G$12,2,0)</f>
        <v>dziedzina nauk inżynieryjno-technicznych / informatyka techniczna i telekomunikacja</v>
      </c>
      <c r="J198" s="95" t="s">
        <v>185</v>
      </c>
      <c r="K198" s="95" t="str">
        <f>VLOOKUP(J198,[1]słownik!$I$2:$J$31,2,0)</f>
        <v>Information and Communication Technologies</v>
      </c>
      <c r="L198" s="95" t="s">
        <v>32</v>
      </c>
      <c r="M198" s="97">
        <v>2</v>
      </c>
      <c r="N198" s="97">
        <v>20</v>
      </c>
      <c r="O198" s="97">
        <v>2</v>
      </c>
      <c r="P198" s="97">
        <v>20</v>
      </c>
      <c r="Q198" s="95" t="str">
        <f>VLOOKUP('[1]lista umów'!$F653,'[1]słownik_E+'!$A$1:$G$286,7,0)</f>
        <v>www.urv.cat</v>
      </c>
      <c r="R198" s="95" t="str">
        <f>VLOOKUP('[1]lista umów'!$F653,'[1]słownik_E+'!$A$1:$G$286,6,0)</f>
        <v xml:space="preserve">mou@urv.cat </v>
      </c>
      <c r="S198" s="95" t="s">
        <v>364</v>
      </c>
      <c r="T198" s="95"/>
      <c r="U198" s="98"/>
    </row>
    <row r="199" spans="1:21" s="86" customFormat="1" x14ac:dyDescent="0.25">
      <c r="A199" s="83" t="str">
        <f>VLOOKUP('[1]lista umów'!$F166,'[1]słownik_E+'!$A$1:$G$286,4,0)</f>
        <v>Luksemburg</v>
      </c>
      <c r="B199" s="83" t="s">
        <v>316</v>
      </c>
      <c r="C199" s="83" t="str">
        <f>VLOOKUP('[1]lista umów'!$F166,'[1]słownik_E+'!$A$1:$G$286,2,0)</f>
        <v>Université du Luxembourg</v>
      </c>
      <c r="D199" s="83" t="str">
        <f>VLOOKUP('[1]lista umów'!$F166,'[1]słownik_E+'!$A$1:$G$286,3,0)</f>
        <v>Universite du Luxembourg</v>
      </c>
      <c r="E199" s="83" t="s">
        <v>317</v>
      </c>
      <c r="F199" s="87" t="s">
        <v>21</v>
      </c>
      <c r="G199" s="84">
        <v>47026</v>
      </c>
      <c r="H199" s="83" t="s">
        <v>184</v>
      </c>
      <c r="I199" s="83" t="str">
        <f>VLOOKUP([1]!Tabela1[[#This Row],[wydział]],[1]słownik!$F$2:$G$12,2,0)</f>
        <v>dziedzina nauk inżynieryjno-technicznych / informatyka techniczna i telekomunikacja</v>
      </c>
      <c r="J199" s="83" t="s">
        <v>283</v>
      </c>
      <c r="K199" s="83" t="str">
        <f>VLOOKUP(J199,[1]słownik!$I$2:$J$31,2,0)</f>
        <v>Software and Applications Development and Analysis</v>
      </c>
      <c r="L199" s="83" t="s">
        <v>24</v>
      </c>
      <c r="M199" s="85">
        <v>4</v>
      </c>
      <c r="N199" s="85">
        <v>20</v>
      </c>
      <c r="O199" s="85">
        <v>4</v>
      </c>
      <c r="P199" s="85">
        <v>20</v>
      </c>
      <c r="Q199" s="83" t="str">
        <f>VLOOKUP('[1]lista umów'!$F166,'[1]słownik_E+'!$A$1:$G$286,7,0)</f>
        <v>www.uni.lu</v>
      </c>
      <c r="R199" s="83" t="str">
        <f>VLOOKUP('[1]lista umów'!$F166,'[1]słownik_E+'!$A$1:$G$286,6,0)</f>
        <v>seve.mobility@uni.lu; incoming@uni.lu</v>
      </c>
      <c r="S199" s="83" t="s">
        <v>187</v>
      </c>
      <c r="T199" s="83"/>
    </row>
    <row r="200" spans="1:21" s="86" customFormat="1" x14ac:dyDescent="0.25">
      <c r="A200" s="87" t="str">
        <f>VLOOKUP('[1]lista umów'!$F232,'[1]słownik_E+'!$A$1:$G$286,4,0)</f>
        <v>Łotwa</v>
      </c>
      <c r="B200" s="87" t="s">
        <v>67</v>
      </c>
      <c r="C200" s="87" t="str">
        <f>VLOOKUP('[1]lista umów'!$F232,'[1]słownik_E+'!$A$1:$G$286,2,0)</f>
        <v>Rīgas Tehniskā universitāte</v>
      </c>
      <c r="D200" s="87" t="str">
        <f>VLOOKUP('[1]lista umów'!$F232,'[1]słownik_E+'!$A$1:$G$286,3,0)</f>
        <v>Riga Technical University</v>
      </c>
      <c r="E200" s="87" t="s">
        <v>68</v>
      </c>
      <c r="F200" s="87" t="s">
        <v>21</v>
      </c>
      <c r="G200" s="88">
        <v>47391</v>
      </c>
      <c r="H200" s="87" t="s">
        <v>184</v>
      </c>
      <c r="I200" s="87" t="str">
        <f>VLOOKUP([1]!Tabela1[[#This Row],[wydział]],[1]słownik!$F$2:$G$12,2,0)</f>
        <v>dziedzina nauk inżynieryjno-technicznych / informatyka techniczna i telekomunikacja</v>
      </c>
      <c r="J200" s="87" t="s">
        <v>121</v>
      </c>
      <c r="K200" s="87" t="str">
        <f>VLOOKUP(J200,[1]słownik!$I$2:$J$31,2,0)</f>
        <v>Electronics and Automation</v>
      </c>
      <c r="L200" s="87" t="s">
        <v>90</v>
      </c>
      <c r="M200" s="89">
        <v>2</v>
      </c>
      <c r="N200" s="89">
        <v>5</v>
      </c>
      <c r="O200" s="89">
        <v>2</v>
      </c>
      <c r="P200" s="89">
        <v>5</v>
      </c>
      <c r="Q200" s="87" t="str">
        <f>VLOOKUP('[1]lista umów'!$F232,'[1]słownik_E+'!$A$1:$G$286,7,0)</f>
        <v>www.rtu.lv</v>
      </c>
      <c r="R200" s="87" t="str">
        <f>VLOOKUP('[1]lista umów'!$F232,'[1]słownik_E+'!$A$1:$G$286,6,0)</f>
        <v xml:space="preserve">incomingexchange@rtu.lv; jolanta.jurevica@rtu.lv </v>
      </c>
      <c r="S200" s="87" t="s">
        <v>364</v>
      </c>
      <c r="T200" s="87"/>
    </row>
    <row r="201" spans="1:21" s="86" customFormat="1" x14ac:dyDescent="0.25">
      <c r="A201" s="83" t="str">
        <f>VLOOKUP('[1]lista umów'!$F167,'[1]słownik_E+'!$A$1:$G$286,4,0)</f>
        <v>Niemcy</v>
      </c>
      <c r="B201" s="83" t="s">
        <v>318</v>
      </c>
      <c r="C201" s="83" t="str">
        <f>VLOOKUP('[1]lista umów'!$F167,'[1]słownik_E+'!$A$1:$G$286,2,0)</f>
        <v>Universität Bielefeld</v>
      </c>
      <c r="D201" s="83" t="str">
        <f>VLOOKUP('[1]lista umów'!$F167,'[1]słownik_E+'!$A$1:$G$286,3,0)</f>
        <v>Bielefeld University</v>
      </c>
      <c r="E201" s="83" t="s">
        <v>319</v>
      </c>
      <c r="F201" s="83" t="s">
        <v>21</v>
      </c>
      <c r="G201" s="84">
        <v>47026</v>
      </c>
      <c r="H201" s="83" t="s">
        <v>184</v>
      </c>
      <c r="I201" s="83" t="str">
        <f>VLOOKUP([1]!Tabela1[[#This Row],[wydział]],[1]słownik!$F$2:$G$12,2,0)</f>
        <v>dziedzina nauk inżynieryjno-technicznych / informatyka techniczna i telekomunikacja</v>
      </c>
      <c r="J201" s="83" t="s">
        <v>185</v>
      </c>
      <c r="K201" s="83" t="str">
        <f>VLOOKUP(J201,[1]słownik!$I$2:$J$31,2,0)</f>
        <v>Information and Communication Technologies</v>
      </c>
      <c r="L201" s="83" t="s">
        <v>24</v>
      </c>
      <c r="M201" s="85">
        <v>2</v>
      </c>
      <c r="N201" s="85">
        <v>20</v>
      </c>
      <c r="O201" s="85">
        <v>2</v>
      </c>
      <c r="P201" s="85">
        <v>20</v>
      </c>
      <c r="Q201" s="83" t="str">
        <f>VLOOKUP('[1]lista umów'!$F167,'[1]słownik_E+'!$A$1:$G$286,7,0)</f>
        <v>https://www.uni-bielefeld.de/</v>
      </c>
      <c r="R201" s="83" t="str">
        <f>VLOOKUP('[1]lista umów'!$F167,'[1]słownik_E+'!$A$1:$G$286,6,0)</f>
        <v xml:space="preserve">karin.kruse@uni-bielefeld.de; sabine.scheuer@uni-bielefeld.de </v>
      </c>
      <c r="S201" s="83" t="s">
        <v>187</v>
      </c>
      <c r="T201" s="83"/>
    </row>
    <row r="202" spans="1:21" s="86" customFormat="1" x14ac:dyDescent="0.25">
      <c r="A202" s="87" t="str">
        <f>VLOOKUP('[1]lista umów'!$F168,'[1]słownik_E+'!$A$1:$G$286,4,0)</f>
        <v>Niemcy</v>
      </c>
      <c r="B202" s="87" t="s">
        <v>71</v>
      </c>
      <c r="C202" s="87" t="str">
        <f>VLOOKUP('[1]lista umów'!$F168,'[1]słownik_E+'!$A$1:$G$286,2,0)</f>
        <v>Brandenburgische Technische Universität Cottbus-Senftenberg</v>
      </c>
      <c r="D202" s="87" t="str">
        <f>VLOOKUP('[1]lista umów'!$F168,'[1]słownik_E+'!$A$1:$G$286,3,0)</f>
        <v>Brandenburg University of Technology Cottbus</v>
      </c>
      <c r="E202" s="87" t="s">
        <v>72</v>
      </c>
      <c r="F202" s="87" t="s">
        <v>21</v>
      </c>
      <c r="G202" s="88">
        <v>46660</v>
      </c>
      <c r="H202" s="87" t="s">
        <v>184</v>
      </c>
      <c r="I202" s="87" t="str">
        <f>VLOOKUP([1]!Tabela1[[#This Row],[wydział]],[1]słownik!$F$2:$G$12,2,0)</f>
        <v>dziedzina nauk inżynieryjno-technicznych / informatyka techniczna i telekomunikacja</v>
      </c>
      <c r="J202" s="87" t="s">
        <v>273</v>
      </c>
      <c r="K202" s="87" t="str">
        <f>VLOOKUP(J202,[1]słownik!$I$2:$J$31,2,0)</f>
        <v>Computer Use</v>
      </c>
      <c r="L202" s="87" t="s">
        <v>24</v>
      </c>
      <c r="M202" s="89">
        <v>3</v>
      </c>
      <c r="N202" s="89">
        <v>18</v>
      </c>
      <c r="O202" s="89">
        <v>3</v>
      </c>
      <c r="P202" s="89">
        <v>18</v>
      </c>
      <c r="Q202" s="87" t="str">
        <f>VLOOKUP('[1]lista umów'!$F168,'[1]słownik_E+'!$A$1:$G$286,7,0)</f>
        <v>https://www.b-tu.de/</v>
      </c>
      <c r="R202" s="87" t="str">
        <f>VLOOKUP('[1]lista umów'!$F168,'[1]słownik_E+'!$A$1:$G$286,6,0)</f>
        <v>michael.mannel@b-tu.de</v>
      </c>
      <c r="S202" s="87" t="s">
        <v>187</v>
      </c>
      <c r="T202" s="87"/>
    </row>
    <row r="203" spans="1:21" s="86" customFormat="1" x14ac:dyDescent="0.25">
      <c r="A203" s="83" t="str">
        <f>VLOOKUP('[1]lista umów'!$F169,'[1]słownik_E+'!$A$1:$G$286,4,0)</f>
        <v>Niemcy</v>
      </c>
      <c r="B203" s="83" t="str">
        <f>VLOOKUP('[1]lista umów'!$F169,'[1]słownik_E+'!$A$1:$G$286,5,0)</f>
        <v>Frankfurt am Main</v>
      </c>
      <c r="C203" s="83" t="str">
        <f>VLOOKUP('[1]lista umów'!$F169,'[1]słownik_E+'!$A$1:$G$286,2,0)</f>
        <v>Johann Wolfgang Goethe Universität Frankfurt am Main</v>
      </c>
      <c r="D203" s="83" t="str">
        <f>VLOOKUP('[1]lista umów'!$F169,'[1]słownik_E+'!$A$1:$G$286,3,0)</f>
        <v>Frankfurt University</v>
      </c>
      <c r="E203" s="83" t="s">
        <v>320</v>
      </c>
      <c r="F203" s="83" t="s">
        <v>21</v>
      </c>
      <c r="G203" s="84">
        <v>46660</v>
      </c>
      <c r="H203" s="83" t="s">
        <v>184</v>
      </c>
      <c r="I203" s="83" t="str">
        <f>VLOOKUP([1]!Tabela1[[#This Row],[wydział]],[1]słownik!$F$2:$G$12,2,0)</f>
        <v>dziedzina nauk inżynieryjno-technicznych / informatyka techniczna i telekomunikacja</v>
      </c>
      <c r="J203" s="83" t="s">
        <v>273</v>
      </c>
      <c r="K203" s="83" t="str">
        <f>VLOOKUP(J203,[1]słownik!$I$2:$J$31,2,0)</f>
        <v>Computer Use</v>
      </c>
      <c r="L203" s="83" t="s">
        <v>27</v>
      </c>
      <c r="M203" s="85">
        <v>2</v>
      </c>
      <c r="N203" s="85">
        <v>12</v>
      </c>
      <c r="O203" s="85">
        <v>2</v>
      </c>
      <c r="P203" s="85">
        <v>12</v>
      </c>
      <c r="Q203" s="83" t="str">
        <f>VLOOKUP('[1]lista umów'!$F169,'[1]słownik_E+'!$A$1:$G$286,7,0)</f>
        <v>https://www.goethe-university-frankfurt.de/</v>
      </c>
      <c r="R203" s="83" t="str">
        <f>VLOOKUP('[1]lista umów'!$F169,'[1]słownik_E+'!$A$1:$G$286,6,0)</f>
        <v xml:space="preserve">erasmus-io@uni-frankfurt.de </v>
      </c>
      <c r="S203" s="83" t="s">
        <v>187</v>
      </c>
      <c r="T203" s="83"/>
    </row>
    <row r="204" spans="1:21" s="86" customFormat="1" x14ac:dyDescent="0.25">
      <c r="A204" s="83" t="s">
        <v>321</v>
      </c>
      <c r="B204" s="83" t="s">
        <v>76</v>
      </c>
      <c r="C204" s="83" t="s">
        <v>322</v>
      </c>
      <c r="D204" s="83" t="s">
        <v>323</v>
      </c>
      <c r="E204" s="83" t="s">
        <v>324</v>
      </c>
      <c r="F204" s="87" t="s">
        <v>21</v>
      </c>
      <c r="G204" s="84">
        <v>47391</v>
      </c>
      <c r="H204" s="83" t="s">
        <v>184</v>
      </c>
      <c r="I204" s="83" t="str">
        <f>VLOOKUP([1]!Tabela1[[#This Row],[wydział]],[1]słownik!$F$2:$G$12,2,0)</f>
        <v>dziedzina nauk inżynieryjno-technicznych / informatyka techniczna i telekomunikacja</v>
      </c>
      <c r="J204" s="83" t="s">
        <v>273</v>
      </c>
      <c r="K204" s="83" t="str">
        <f>VLOOKUP(J204,[1]słownik!$I$2:$J$31,2,0)</f>
        <v>Computer Use</v>
      </c>
      <c r="L204" s="83" t="s">
        <v>24</v>
      </c>
      <c r="M204" s="85">
        <v>2</v>
      </c>
      <c r="N204" s="85">
        <v>24</v>
      </c>
      <c r="O204" s="85">
        <v>2</v>
      </c>
      <c r="P204" s="85">
        <v>24</v>
      </c>
      <c r="Q204" s="83" t="e">
        <f>VLOOKUP('[1]lista umów'!$F170,'[1]słownik_E+'!$A$1:$G$286,7,0)</f>
        <v>#N/A</v>
      </c>
      <c r="R204" s="83" t="e">
        <f>VLOOKUP('[1]lista umów'!$F170,'[1]słownik_E+'!$A$1:$G$286,6,0)</f>
        <v>#N/A</v>
      </c>
      <c r="S204" s="83" t="s">
        <v>187</v>
      </c>
      <c r="T204" s="83"/>
    </row>
    <row r="205" spans="1:21" s="86" customFormat="1" x14ac:dyDescent="0.25">
      <c r="A205" s="83" t="str">
        <f>VLOOKUP('[1]lista umów'!$F171,'[1]słownik_E+'!$A$1:$G$286,4,0)</f>
        <v>Niemcy</v>
      </c>
      <c r="B205" s="83" t="s">
        <v>325</v>
      </c>
      <c r="C205" s="83" t="str">
        <f>VLOOKUP('[1]lista umów'!$F171,'[1]słownik_E+'!$A$1:$G$286,2,0)</f>
        <v>Hochschule Mittweida</v>
      </c>
      <c r="D205" s="83" t="str">
        <f>VLOOKUP('[1]lista umów'!$F171,'[1]słownik_E+'!$A$1:$G$286,3,0)</f>
        <v>University Mittweida</v>
      </c>
      <c r="E205" s="83" t="s">
        <v>326</v>
      </c>
      <c r="F205" s="83" t="s">
        <v>21</v>
      </c>
      <c r="G205" s="84">
        <v>47391</v>
      </c>
      <c r="H205" s="83" t="s">
        <v>184</v>
      </c>
      <c r="I205" s="83" t="str">
        <f>VLOOKUP([1]!Tabela1[[#This Row],[wydział]],[1]słownik!$F$2:$G$12,2,0)</f>
        <v>dziedzina nauk inżynieryjno-technicznych / informatyka techniczna i telekomunikacja</v>
      </c>
      <c r="J205" s="83" t="s">
        <v>273</v>
      </c>
      <c r="K205" s="83" t="str">
        <f>VLOOKUP(J205,[1]słownik!$I$2:$J$31,2,0)</f>
        <v>Computer Use</v>
      </c>
      <c r="L205" s="83" t="s">
        <v>90</v>
      </c>
      <c r="M205" s="85">
        <v>3</v>
      </c>
      <c r="N205" s="85">
        <v>15</v>
      </c>
      <c r="O205" s="85">
        <v>3</v>
      </c>
      <c r="P205" s="85">
        <v>15</v>
      </c>
      <c r="Q205" s="83" t="str">
        <f>VLOOKUP('[1]lista umów'!$F171,'[1]słownik_E+'!$A$1:$G$286,7,0)</f>
        <v>https://www.hs-mittweida.de/</v>
      </c>
      <c r="R205" s="83" t="str">
        <f>VLOOKUP('[1]lista umów'!$F171,'[1]słownik_E+'!$A$1:$G$286,6,0)</f>
        <v xml:space="preserve">langhamm@hs-mittweida.de </v>
      </c>
      <c r="S205" s="83" t="s">
        <v>187</v>
      </c>
      <c r="T205" s="83"/>
    </row>
    <row r="206" spans="1:21" s="86" customFormat="1" x14ac:dyDescent="0.25">
      <c r="A206" s="87" t="str">
        <f>VLOOKUP('[1]lista umów'!$F172,'[1]słownik_E+'!$A$1:$G$286,4,0)</f>
        <v>Niemcy</v>
      </c>
      <c r="B206" s="87" t="s">
        <v>198</v>
      </c>
      <c r="C206" s="87" t="str">
        <f>VLOOKUP('[1]lista umów'!$F172,'[1]słownik_E+'!$A$1:$G$286,2,0)</f>
        <v>Hochschule Offenburg</v>
      </c>
      <c r="D206" s="87" t="str">
        <f>VLOOKUP('[1]lista umów'!$F172,'[1]słownik_E+'!$A$1:$G$286,3,0)</f>
        <v>University of Applied Sciences Offenburg</v>
      </c>
      <c r="E206" s="87" t="s">
        <v>199</v>
      </c>
      <c r="F206" s="87" t="s">
        <v>21</v>
      </c>
      <c r="G206" s="88">
        <v>46660</v>
      </c>
      <c r="H206" s="87" t="s">
        <v>184</v>
      </c>
      <c r="I206" s="87" t="str">
        <f>VLOOKUP([1]!Tabela1[[#This Row],[wydział]],[1]słownik!$F$2:$G$12,2,0)</f>
        <v>dziedzina nauk inżynieryjno-technicznych / informatyka techniczna i telekomunikacja</v>
      </c>
      <c r="J206" s="87" t="s">
        <v>185</v>
      </c>
      <c r="K206" s="87" t="str">
        <f>VLOOKUP(J206,[1]słownik!$I$2:$J$31,2,0)</f>
        <v>Information and Communication Technologies</v>
      </c>
      <c r="L206" s="87" t="s">
        <v>24</v>
      </c>
      <c r="M206" s="89">
        <v>4</v>
      </c>
      <c r="N206" s="89">
        <v>12</v>
      </c>
      <c r="O206" s="89">
        <v>4</v>
      </c>
      <c r="P206" s="89">
        <v>12</v>
      </c>
      <c r="Q206" s="87" t="str">
        <f>VLOOKUP('[1]lista umów'!$F172,'[1]słownik_E+'!$A$1:$G$286,7,0)</f>
        <v>www.hs-offenburg.de</v>
      </c>
      <c r="R206" s="87" t="str">
        <f>VLOOKUP('[1]lista umów'!$F172,'[1]słownik_E+'!$A$1:$G$286,6,0)</f>
        <v>incoming@hs-offenburg.de</v>
      </c>
      <c r="S206" s="87" t="s">
        <v>187</v>
      </c>
      <c r="T206" s="87"/>
    </row>
    <row r="207" spans="1:21" s="86" customFormat="1" x14ac:dyDescent="0.25">
      <c r="A207" s="83" t="str">
        <f>VLOOKUP('[1]lista umów'!$F173,'[1]słownik_E+'!$A$1:$G$286,4,0)</f>
        <v>Niemcy</v>
      </c>
      <c r="B207" s="83" t="s">
        <v>327</v>
      </c>
      <c r="C207" s="83" t="str">
        <f>VLOOKUP('[1]lista umów'!$F173,'[1]słownik_E+'!$A$1:$G$286,2,0)</f>
        <v>Universität Siegen</v>
      </c>
      <c r="D207" s="83" t="str">
        <f>VLOOKUP('[1]lista umów'!$F173,'[1]słownik_E+'!$A$1:$G$286,3,0)</f>
        <v>Universitaet Siegen</v>
      </c>
      <c r="E207" s="83" t="s">
        <v>328</v>
      </c>
      <c r="F207" s="83" t="s">
        <v>21</v>
      </c>
      <c r="G207" s="84">
        <v>47391</v>
      </c>
      <c r="H207" s="83" t="s">
        <v>184</v>
      </c>
      <c r="I207" s="83" t="str">
        <f>VLOOKUP([1]!Tabela1[[#This Row],[wydział]],[1]słownik!$F$2:$G$12,2,0)</f>
        <v>dziedzina nauk inżynieryjno-technicznych / informatyka techniczna i telekomunikacja</v>
      </c>
      <c r="J207" s="83" t="s">
        <v>273</v>
      </c>
      <c r="K207" s="83" t="str">
        <f>VLOOKUP(J207,[1]słownik!$I$2:$J$31,2,0)</f>
        <v>Computer Use</v>
      </c>
      <c r="L207" s="83" t="s">
        <v>24</v>
      </c>
      <c r="M207" s="85">
        <v>2</v>
      </c>
      <c r="N207" s="85">
        <v>8</v>
      </c>
      <c r="O207" s="85">
        <v>1</v>
      </c>
      <c r="P207" s="85">
        <v>4</v>
      </c>
      <c r="Q207" s="83" t="str">
        <f>VLOOKUP('[1]lista umów'!$F173,'[1]słownik_E+'!$A$1:$G$286,7,0)</f>
        <v>http://www.uni-siegen.de/</v>
      </c>
      <c r="R207" s="83" t="str">
        <f>VLOOKUP('[1]lista umów'!$F173,'[1]słownik_E+'!$A$1:$G$286,6,0)</f>
        <v>alicia.platt@zv.uni-siegen.de</v>
      </c>
      <c r="S207" s="83" t="s">
        <v>187</v>
      </c>
      <c r="T207" s="83"/>
    </row>
    <row r="208" spans="1:21" s="86" customFormat="1" x14ac:dyDescent="0.25">
      <c r="A208" s="87" t="str">
        <f>VLOOKUP('[1]lista umów'!$F174,'[1]słownik_E+'!$A$1:$G$286,4,0)</f>
        <v>Niemcy</v>
      </c>
      <c r="B208" s="87" t="s">
        <v>85</v>
      </c>
      <c r="C208" s="87" t="str">
        <f>VLOOKUP('[1]lista umów'!$F174,'[1]słownik_E+'!$A$1:$G$286,2,0)</f>
        <v>Universität Stuttgart</v>
      </c>
      <c r="D208" s="87" t="str">
        <f>VLOOKUP('[1]lista umów'!$F174,'[1]słownik_E+'!$A$1:$G$286,3,0)</f>
        <v>University of Stuttgart</v>
      </c>
      <c r="E208" s="87" t="s">
        <v>86</v>
      </c>
      <c r="F208" s="87" t="s">
        <v>21</v>
      </c>
      <c r="G208" s="88">
        <v>47026</v>
      </c>
      <c r="H208" s="87" t="s">
        <v>184</v>
      </c>
      <c r="I208" s="87" t="str">
        <f>VLOOKUP([1]!Tabela1[[#This Row],[wydział]],[1]słownik!$F$2:$G$12,2,0)</f>
        <v>dziedzina nauk inżynieryjno-technicznych / informatyka techniczna i telekomunikacja</v>
      </c>
      <c r="J208" s="87" t="s">
        <v>273</v>
      </c>
      <c r="K208" s="87" t="str">
        <f>VLOOKUP(J208,[1]słownik!$I$2:$J$31,2,0)</f>
        <v>Computer Use</v>
      </c>
      <c r="L208" s="87" t="s">
        <v>24</v>
      </c>
      <c r="M208" s="89">
        <v>2</v>
      </c>
      <c r="N208" s="89">
        <v>12</v>
      </c>
      <c r="O208" s="89">
        <v>2</v>
      </c>
      <c r="P208" s="89">
        <v>12</v>
      </c>
      <c r="Q208" s="87" t="str">
        <f>VLOOKUP('[1]lista umów'!$F174,'[1]słownik_E+'!$A$1:$G$286,7,0)</f>
        <v>https://www.uni-stuttgart.de</v>
      </c>
      <c r="R208" s="87" t="str">
        <f>VLOOKUP('[1]lista umów'!$F174,'[1]słownik_E+'!$A$1:$G$286,6,0)</f>
        <v>incoming@ia.uni-stuttgart.de</v>
      </c>
      <c r="S208" s="87" t="s">
        <v>187</v>
      </c>
      <c r="T208" s="87"/>
    </row>
    <row r="209" spans="1:21" s="86" customFormat="1" x14ac:dyDescent="0.25">
      <c r="A209" s="83" t="str">
        <f>VLOOKUP('[1]lista umów'!$F233,'[1]słownik_E+'!$A$1:$G$286,4,0)</f>
        <v>Niemcy</v>
      </c>
      <c r="B209" s="83" t="s">
        <v>71</v>
      </c>
      <c r="C209" s="83" t="str">
        <f>VLOOKUP('[1]lista umów'!$F233,'[1]słownik_E+'!$A$1:$G$286,2,0)</f>
        <v>Brandenburgische Technische Universität Cottbus-Senftenberg</v>
      </c>
      <c r="D209" s="83" t="str">
        <f>VLOOKUP('[1]lista umów'!$F233,'[1]słownik_E+'!$A$1:$G$286,3,0)</f>
        <v>Brandenburg University of Technology Cottbus</v>
      </c>
      <c r="E209" s="83" t="s">
        <v>72</v>
      </c>
      <c r="F209" s="83" t="s">
        <v>21</v>
      </c>
      <c r="G209" s="84">
        <v>46660</v>
      </c>
      <c r="H209" s="83" t="s">
        <v>184</v>
      </c>
      <c r="I209" s="83" t="str">
        <f>VLOOKUP([1]!Tabela1[[#This Row],[wydział]],[1]słownik!$F$2:$G$12,2,0)</f>
        <v>dziedzina nauk inżynieryjno-technicznych / informatyka techniczna i telekomunikacja</v>
      </c>
      <c r="J209" s="83" t="s">
        <v>145</v>
      </c>
      <c r="K209" s="83" t="str">
        <f>VLOOKUP(J209,[1]słownik!$I$2:$J$31,2,0)</f>
        <v>Electricity and Energy</v>
      </c>
      <c r="L209" s="83" t="s">
        <v>24</v>
      </c>
      <c r="M209" s="85">
        <v>2</v>
      </c>
      <c r="N209" s="85">
        <v>12</v>
      </c>
      <c r="O209" s="85">
        <v>2</v>
      </c>
      <c r="P209" s="85">
        <v>12</v>
      </c>
      <c r="Q209" s="83" t="str">
        <f>VLOOKUP('[1]lista umów'!$F233,'[1]słownik_E+'!$A$1:$G$286,7,0)</f>
        <v>https://www.b-tu.de/</v>
      </c>
      <c r="R209" s="83" t="str">
        <f>VLOOKUP('[1]lista umów'!$F233,'[1]słownik_E+'!$A$1:$G$286,6,0)</f>
        <v>michael.mannel@b-tu.de</v>
      </c>
      <c r="S209" s="83" t="s">
        <v>364</v>
      </c>
      <c r="T209" s="83"/>
    </row>
    <row r="210" spans="1:21" s="86" customFormat="1" x14ac:dyDescent="0.25">
      <c r="A210" s="87" t="str">
        <f>VLOOKUP('[1]lista umów'!$F234,'[1]słownik_E+'!$A$1:$G$286,4,0)</f>
        <v>Niemcy</v>
      </c>
      <c r="B210" s="87" t="s">
        <v>81</v>
      </c>
      <c r="C210" s="87" t="str">
        <f>VLOOKUP('[1]lista umów'!$F234,'[1]słownik_E+'!$A$1:$G$286,2,0)</f>
        <v>Gottfried Wilhelm Leibniz Universität Hannover</v>
      </c>
      <c r="D210" s="87" t="str">
        <f>VLOOKUP('[1]lista umów'!$F234,'[1]słownik_E+'!$A$1:$G$286,3,0)</f>
        <v>Leibniz University Hannover</v>
      </c>
      <c r="E210" s="87" t="s">
        <v>82</v>
      </c>
      <c r="F210" s="87" t="s">
        <v>21</v>
      </c>
      <c r="G210" s="88">
        <v>47026</v>
      </c>
      <c r="H210" s="87" t="s">
        <v>184</v>
      </c>
      <c r="I210" s="87" t="str">
        <f>VLOOKUP([1]!Tabela1[[#This Row],[wydział]],[1]słownik!$F$2:$G$12,2,0)</f>
        <v>dziedzina nauk inżynieryjno-technicznych / informatyka techniczna i telekomunikacja</v>
      </c>
      <c r="J210" s="87" t="s">
        <v>121</v>
      </c>
      <c r="K210" s="87" t="str">
        <f>VLOOKUP(J210,[1]słownik!$I$2:$J$31,2,0)</f>
        <v>Electronics and Automation</v>
      </c>
      <c r="L210" s="87" t="s">
        <v>24</v>
      </c>
      <c r="M210" s="89">
        <v>2</v>
      </c>
      <c r="N210" s="89">
        <v>10</v>
      </c>
      <c r="O210" s="89">
        <v>2</v>
      </c>
      <c r="P210" s="89">
        <v>10</v>
      </c>
      <c r="Q210" s="87" t="str">
        <f>VLOOKUP('[1]lista umów'!$F234,'[1]słownik_E+'!$A$1:$G$286,7,0)</f>
        <v>http://www.uni-hannover.de</v>
      </c>
      <c r="R210" s="87" t="str">
        <f>VLOOKUP('[1]lista umów'!$F234,'[1]słownik_E+'!$A$1:$G$286,6,0)</f>
        <v>Anne.Hoech@zuv.uni-hannover.de; Andree.Klann@zuv.uni-hannover.de</v>
      </c>
      <c r="S210" s="87" t="s">
        <v>364</v>
      </c>
      <c r="T210" s="87"/>
    </row>
    <row r="211" spans="1:21" s="86" customFormat="1" x14ac:dyDescent="0.25">
      <c r="A211" s="83" t="str">
        <f>VLOOKUP('[1]lista umów'!$F235,'[1]słownik_E+'!$A$1:$G$286,4,0)</f>
        <v>Niemcy</v>
      </c>
      <c r="B211" s="83" t="str">
        <f>VLOOKUP('[1]lista umów'!$F235,'[1]słownik_E+'!$A$1:$G$286,5,0)</f>
        <v>Kaiserslautern</v>
      </c>
      <c r="C211" s="83" t="s">
        <v>322</v>
      </c>
      <c r="D211" s="83" t="str">
        <f>VLOOKUP('[1]lista umów'!$F235,'[1]słownik_E+'!$A$1:$G$286,3,0)</f>
        <v>Technical University of Kaiserslautern</v>
      </c>
      <c r="E211" s="83" t="s">
        <v>78</v>
      </c>
      <c r="F211" s="83" t="s">
        <v>21</v>
      </c>
      <c r="G211" s="84">
        <v>47391</v>
      </c>
      <c r="H211" s="83" t="s">
        <v>184</v>
      </c>
      <c r="I211" s="83" t="str">
        <f>VLOOKUP([1]!Tabela1[[#This Row],[wydział]],[1]słownik!$F$2:$G$12,2,0)</f>
        <v>dziedzina nauk inżynieryjno-technicznych / informatyka techniczna i telekomunikacja</v>
      </c>
      <c r="J211" s="83" t="s">
        <v>121</v>
      </c>
      <c r="K211" s="83" t="str">
        <f>VLOOKUP(J211,[1]słownik!$I$2:$J$31,2,0)</f>
        <v>Electronics and Automation</v>
      </c>
      <c r="L211" s="83" t="s">
        <v>24</v>
      </c>
      <c r="M211" s="85">
        <v>6</v>
      </c>
      <c r="N211" s="85">
        <v>60</v>
      </c>
      <c r="O211" s="85">
        <v>1</v>
      </c>
      <c r="P211" s="85">
        <v>6</v>
      </c>
      <c r="Q211" s="83" t="str">
        <f>VLOOKUP('[1]lista umów'!$F235,'[1]słownik_E+'!$A$1:$G$286,7,0)</f>
        <v>https://www.uni-kl.de/</v>
      </c>
      <c r="R211" s="83" t="str">
        <f>VLOOKUP('[1]lista umów'!$F235,'[1]słownik_E+'!$A$1:$G$286,6,0)</f>
        <v>erasmus@isgs.uni-kl.de ; info-erasmus@verw.uni-kl.de; schryver@eit.uni-kl.de</v>
      </c>
      <c r="S211" s="83" t="s">
        <v>364</v>
      </c>
      <c r="T211" s="83"/>
    </row>
    <row r="212" spans="1:21" s="86" customFormat="1" x14ac:dyDescent="0.25">
      <c r="A212" s="87" t="str">
        <f>VLOOKUP('[1]lista umów'!$F236,'[1]słownik_E+'!$A$1:$G$286,4,0)</f>
        <v>Niemcy</v>
      </c>
      <c r="B212" s="87" t="s">
        <v>198</v>
      </c>
      <c r="C212" s="87" t="str">
        <f>VLOOKUP('[1]lista umów'!$F236,'[1]słownik_E+'!$A$1:$G$286,2,0)</f>
        <v>Hochschule Offenburg</v>
      </c>
      <c r="D212" s="87" t="str">
        <f>VLOOKUP('[1]lista umów'!$F236,'[1]słownik_E+'!$A$1:$G$286,3,0)</f>
        <v>University of Applied Sciences Offenburg</v>
      </c>
      <c r="E212" s="87" t="s">
        <v>199</v>
      </c>
      <c r="F212" s="87" t="s">
        <v>21</v>
      </c>
      <c r="G212" s="88">
        <v>46660</v>
      </c>
      <c r="H212" s="87" t="s">
        <v>184</v>
      </c>
      <c r="I212" s="87" t="str">
        <f>VLOOKUP([1]!Tabela1[[#This Row],[wydział]],[1]słownik!$F$2:$G$12,2,0)</f>
        <v>dziedzina nauk inżynieryjno-technicznych / informatyka techniczna i telekomunikacja</v>
      </c>
      <c r="J212" s="87" t="s">
        <v>121</v>
      </c>
      <c r="K212" s="87" t="str">
        <f>VLOOKUP(J212,[1]słownik!$I$2:$J$31,2,0)</f>
        <v>Electronics and Automation</v>
      </c>
      <c r="L212" s="87" t="s">
        <v>24</v>
      </c>
      <c r="M212" s="89">
        <v>2</v>
      </c>
      <c r="N212" s="89">
        <v>10</v>
      </c>
      <c r="O212" s="89">
        <v>2</v>
      </c>
      <c r="P212" s="89">
        <v>10</v>
      </c>
      <c r="Q212" s="87" t="str">
        <f>VLOOKUP('[1]lista umów'!$F236,'[1]słownik_E+'!$A$1:$G$286,7,0)</f>
        <v>www.hs-offenburg.de</v>
      </c>
      <c r="R212" s="87" t="str">
        <f>VLOOKUP('[1]lista umów'!$F236,'[1]słownik_E+'!$A$1:$G$286,6,0)</f>
        <v>incoming@hs-offenburg.de</v>
      </c>
      <c r="S212" s="87" t="s">
        <v>364</v>
      </c>
      <c r="T212" s="87"/>
    </row>
    <row r="213" spans="1:21" s="86" customFormat="1" x14ac:dyDescent="0.25">
      <c r="A213" s="83" t="str">
        <f>VLOOKUP('[1]lista umów'!$F237,'[1]słownik_E+'!$A$1:$G$286,4,0)</f>
        <v>Niemcy</v>
      </c>
      <c r="B213" s="83" t="s">
        <v>85</v>
      </c>
      <c r="C213" s="83" t="str">
        <f>VLOOKUP('[1]lista umów'!$F237,'[1]słownik_E+'!$A$1:$G$286,2,0)</f>
        <v>Universität Stuttgart</v>
      </c>
      <c r="D213" s="83" t="str">
        <f>VLOOKUP('[1]lista umów'!$F237,'[1]słownik_E+'!$A$1:$G$286,3,0)</f>
        <v>University of Stuttgart</v>
      </c>
      <c r="E213" s="83" t="s">
        <v>86</v>
      </c>
      <c r="F213" s="83" t="s">
        <v>21</v>
      </c>
      <c r="G213" s="84">
        <v>47026</v>
      </c>
      <c r="H213" s="83" t="s">
        <v>184</v>
      </c>
      <c r="I213" s="83" t="str">
        <f>VLOOKUP([1]!Tabela1[[#This Row],[wydział]],[1]słownik!$F$2:$G$12,2,0)</f>
        <v>dziedzina nauk inżynieryjno-technicznych / informatyka techniczna i telekomunikacja</v>
      </c>
      <c r="J213" s="83" t="s">
        <v>185</v>
      </c>
      <c r="K213" s="83" t="str">
        <f>VLOOKUP(J213,[1]słownik!$I$2:$J$31,2,0)</f>
        <v>Information and Communication Technologies</v>
      </c>
      <c r="L213" s="83" t="s">
        <v>24</v>
      </c>
      <c r="M213" s="85">
        <v>2</v>
      </c>
      <c r="N213" s="85">
        <v>12</v>
      </c>
      <c r="O213" s="85">
        <v>2</v>
      </c>
      <c r="P213" s="85">
        <v>12</v>
      </c>
      <c r="Q213" s="83" t="str">
        <f>VLOOKUP('[1]lista umów'!$F237,'[1]słownik_E+'!$A$1:$G$286,7,0)</f>
        <v>https://www.uni-stuttgart.de</v>
      </c>
      <c r="R213" s="83" t="str">
        <f>VLOOKUP('[1]lista umów'!$F237,'[1]słownik_E+'!$A$1:$G$286,6,0)</f>
        <v>incoming@ia.uni-stuttgart.de</v>
      </c>
      <c r="S213" s="83" t="s">
        <v>364</v>
      </c>
      <c r="T213" s="83"/>
    </row>
    <row r="214" spans="1:21" s="86" customFormat="1" x14ac:dyDescent="0.25">
      <c r="A214" s="105" t="str">
        <f>VLOOKUP('[1]lista umów'!$F620,'[1]słownik_E+'!$A$1:$G$286,4,0)</f>
        <v>Niemcy</v>
      </c>
      <c r="B214" s="105" t="str">
        <f>VLOOKUP('[1]lista umów'!$F620,'[1]słownik_E+'!$A$1:$G$286,5,0)</f>
        <v>Frankfurt am Main</v>
      </c>
      <c r="C214" s="105" t="str">
        <f>VLOOKUP('[1]lista umów'!$F620,'[1]słownik_E+'!$A$1:$G$286,2,0)</f>
        <v>Johann Wolfgang Goethe Universität Frankfurt am Main</v>
      </c>
      <c r="D214" s="105" t="str">
        <f>VLOOKUP('[1]lista umów'!$F620,'[1]słownik_E+'!$A$1:$G$286,3,0)</f>
        <v>Frankfurt University</v>
      </c>
      <c r="E214" s="106" t="s">
        <v>320</v>
      </c>
      <c r="F214" s="107" t="s">
        <v>21</v>
      </c>
      <c r="G214" s="108">
        <v>46660</v>
      </c>
      <c r="H214" s="105" t="s">
        <v>184</v>
      </c>
      <c r="I214" s="107" t="str">
        <f>VLOOKUP([1]!Tabela1[[#This Row],[wydział]],[1]słownik!$F$2:$G$12,2,0)</f>
        <v>dziedzina nauk inżynieryjno-technicznych / informatyka techniczna i telekomunikacja</v>
      </c>
      <c r="J214" s="105"/>
      <c r="K214" s="105" t="s">
        <v>724</v>
      </c>
      <c r="L214" s="105" t="s">
        <v>32</v>
      </c>
      <c r="M214" s="109">
        <v>2</v>
      </c>
      <c r="N214" s="109">
        <v>12</v>
      </c>
      <c r="O214" s="109">
        <v>2</v>
      </c>
      <c r="P214" s="109">
        <v>12</v>
      </c>
      <c r="Q214" s="110" t="str">
        <f>VLOOKUP('[1]lista umów'!$F620,'[1]słownik_E+'!$A$1:$G$286,7,0)</f>
        <v>https://www.goethe-university-frankfurt.de/</v>
      </c>
      <c r="R214" s="111" t="str">
        <f>VLOOKUP('[1]lista umów'!$F620,'[1]słownik_E+'!$A$1:$G$286,6,0)</f>
        <v xml:space="preserve">erasmus-io@uni-frankfurt.de </v>
      </c>
      <c r="S214" s="107" t="s">
        <v>187</v>
      </c>
      <c r="T214" s="105"/>
      <c r="U214" s="98"/>
    </row>
    <row r="215" spans="1:21" s="86" customFormat="1" x14ac:dyDescent="0.25">
      <c r="A215" s="102" t="s">
        <v>321</v>
      </c>
      <c r="B215" s="102" t="s">
        <v>717</v>
      </c>
      <c r="C215" s="102" t="s">
        <v>718</v>
      </c>
      <c r="D215" s="102" t="s">
        <v>719</v>
      </c>
      <c r="E215" s="103" t="s">
        <v>720</v>
      </c>
      <c r="F215" s="95" t="s">
        <v>21</v>
      </c>
      <c r="G215" s="104">
        <v>46660</v>
      </c>
      <c r="H215" s="102" t="s">
        <v>184</v>
      </c>
      <c r="I215" s="95" t="str">
        <f>VLOOKUP([1]!Tabela1[[#This Row],[wydział]],[1]słownik!$F$2:$G$12,2,0)</f>
        <v>dziedzina nauk inżynieryjno-technicznych / informatyka techniczna i telekomunikacja</v>
      </c>
      <c r="J215" s="102" t="s">
        <v>185</v>
      </c>
      <c r="K215" s="95" t="str">
        <f>VLOOKUP(J215,[1]słownik!$I$2:$J$31,2,0)</f>
        <v>Information and Communication Technologies</v>
      </c>
      <c r="L215" s="102" t="s">
        <v>24</v>
      </c>
      <c r="M215" s="112">
        <v>2</v>
      </c>
      <c r="N215" s="112">
        <v>24</v>
      </c>
      <c r="O215" s="112">
        <v>2</v>
      </c>
      <c r="P215" s="112">
        <v>24</v>
      </c>
      <c r="Q215" s="113" t="s">
        <v>722</v>
      </c>
      <c r="R215" s="114" t="s">
        <v>723</v>
      </c>
      <c r="S215" s="95" t="s">
        <v>187</v>
      </c>
      <c r="T215" s="102"/>
      <c r="U215" s="98"/>
    </row>
    <row r="216" spans="1:21" s="86" customFormat="1" x14ac:dyDescent="0.25">
      <c r="A216" s="83" t="str">
        <f>VLOOKUP('[1]lista umów'!$F175,'[1]słownik_E+'!$A$1:$G$286,4,0)</f>
        <v>Portugalia</v>
      </c>
      <c r="B216" s="83" t="s">
        <v>240</v>
      </c>
      <c r="C216" s="83" t="str">
        <f>VLOOKUP('[1]lista umów'!$F175,'[1]słownik_E+'!$A$1:$G$286,2,0)</f>
        <v>Instituto Politécnico de Bragança</v>
      </c>
      <c r="D216" s="83" t="str">
        <f>VLOOKUP('[1]lista umów'!$F175,'[1]słownik_E+'!$A$1:$G$286,3,0)</f>
        <v>Insitituto Politecnico de Braganca</v>
      </c>
      <c r="E216" s="83" t="s">
        <v>241</v>
      </c>
      <c r="F216" s="83" t="s">
        <v>21</v>
      </c>
      <c r="G216" s="84">
        <v>47026</v>
      </c>
      <c r="H216" s="83" t="s">
        <v>184</v>
      </c>
      <c r="I216" s="83" t="str">
        <f>VLOOKUP([1]!Tabela1[[#This Row],[wydział]],[1]słownik!$F$2:$G$12,2,0)</f>
        <v>dziedzina nauk inżynieryjno-technicznych / informatyka techniczna i telekomunikacja</v>
      </c>
      <c r="J216" s="83" t="s">
        <v>273</v>
      </c>
      <c r="K216" s="83" t="str">
        <f>VLOOKUP(J216,[1]słownik!$I$2:$J$31,2,0)</f>
        <v>Computer Use</v>
      </c>
      <c r="L216" s="83" t="s">
        <v>24</v>
      </c>
      <c r="M216" s="85">
        <v>2</v>
      </c>
      <c r="N216" s="85">
        <v>12</v>
      </c>
      <c r="O216" s="85">
        <v>2</v>
      </c>
      <c r="P216" s="85">
        <v>10</v>
      </c>
      <c r="Q216" s="83" t="str">
        <f>VLOOKUP('[1]lista umów'!$F175,'[1]słownik_E+'!$A$1:$G$286,7,0)</f>
        <v>https://www.ipb.pt/</v>
      </c>
      <c r="R216" s="83" t="str">
        <f>VLOOKUP('[1]lista umów'!$F175,'[1]słownik_E+'!$A$1:$G$286,6,0)</f>
        <v xml:space="preserve">sylwia@ipb.pt </v>
      </c>
      <c r="S216" s="83" t="s">
        <v>187</v>
      </c>
      <c r="T216" s="83"/>
    </row>
    <row r="217" spans="1:21" s="86" customFormat="1" x14ac:dyDescent="0.25">
      <c r="A217" s="83" t="str">
        <f>VLOOKUP('[1]lista umów'!$F176,'[1]słownik_E+'!$A$1:$G$286,4,0)</f>
        <v>Portugalia</v>
      </c>
      <c r="B217" s="83" t="s">
        <v>329</v>
      </c>
      <c r="C217" s="83" t="str">
        <f>VLOOKUP('[1]lista umów'!$F176,'[1]słownik_E+'!$A$1:$G$286,2,0)</f>
        <v>Instituto Politécnico de Coimbra</v>
      </c>
      <c r="D217" s="83" t="str">
        <f>VLOOKUP('[1]lista umów'!$F176,'[1]słownik_E+'!$A$1:$G$286,3,0)</f>
        <v>Polytechnic Institute of Coimbra</v>
      </c>
      <c r="E217" s="83" t="s">
        <v>330</v>
      </c>
      <c r="F217" s="87" t="s">
        <v>21</v>
      </c>
      <c r="G217" s="84">
        <v>47391</v>
      </c>
      <c r="H217" s="83" t="s">
        <v>184</v>
      </c>
      <c r="I217" s="83" t="str">
        <f>VLOOKUP([1]!Tabela1[[#This Row],[wydział]],[1]słownik!$F$2:$G$12,2,0)</f>
        <v>dziedzina nauk inżynieryjno-technicznych / informatyka techniczna i telekomunikacja</v>
      </c>
      <c r="J217" s="83" t="s">
        <v>273</v>
      </c>
      <c r="K217" s="83" t="str">
        <f>VLOOKUP(J217,[1]słownik!$I$2:$J$31,2,0)</f>
        <v>Computer Use</v>
      </c>
      <c r="L217" s="83" t="s">
        <v>24</v>
      </c>
      <c r="M217" s="85">
        <v>2</v>
      </c>
      <c r="N217" s="85">
        <v>12</v>
      </c>
      <c r="O217" s="85">
        <v>2</v>
      </c>
      <c r="P217" s="85">
        <v>12</v>
      </c>
      <c r="Q217" s="83" t="str">
        <f>VLOOKUP('[1]lista umów'!$F176,'[1]słownik_E+'!$A$1:$G$286,7,0)</f>
        <v>https://www.ipc.pt/</v>
      </c>
      <c r="R217" s="83" t="str">
        <f>VLOOKUP('[1]lista umów'!$F176,'[1]słownik_E+'!$A$1:$G$286,6,0)</f>
        <v xml:space="preserve">dga.sri@ipc.pt ;dri agreements &lt;dri.agreements@uc.pt&gt;; </v>
      </c>
      <c r="S217" s="83" t="s">
        <v>187</v>
      </c>
      <c r="T217" s="83"/>
    </row>
    <row r="218" spans="1:21" s="86" customFormat="1" x14ac:dyDescent="0.25">
      <c r="A218" s="83" t="str">
        <f>VLOOKUP('[1]lista umów'!$F177,'[1]słownik_E+'!$A$1:$G$286,4,0)</f>
        <v>Portugalia</v>
      </c>
      <c r="B218" s="83" t="s">
        <v>331</v>
      </c>
      <c r="C218" s="83" t="str">
        <f>VLOOKUP('[1]lista umów'!$F177,'[1]słownik_E+'!$A$1:$G$286,2,0)</f>
        <v>Universidade do Minho</v>
      </c>
      <c r="D218" s="83" t="str">
        <f>VLOOKUP('[1]lista umów'!$F177,'[1]słownik_E+'!$A$1:$G$286,3,0)</f>
        <v>Universidade do Minho</v>
      </c>
      <c r="E218" s="83" t="s">
        <v>332</v>
      </c>
      <c r="F218" s="83" t="s">
        <v>21</v>
      </c>
      <c r="G218" s="84">
        <v>47391</v>
      </c>
      <c r="H218" s="83" t="s">
        <v>184</v>
      </c>
      <c r="I218" s="83" t="str">
        <f>VLOOKUP([1]!Tabela1[[#This Row],[wydział]],[1]słownik!$F$2:$G$12,2,0)</f>
        <v>dziedzina nauk inżynieryjno-technicznych / informatyka techniczna i telekomunikacja</v>
      </c>
      <c r="J218" s="83" t="s">
        <v>273</v>
      </c>
      <c r="K218" s="83" t="str">
        <f>VLOOKUP(J218,[1]słownik!$I$2:$J$31,2,0)</f>
        <v>Computer Use</v>
      </c>
      <c r="L218" s="83" t="s">
        <v>90</v>
      </c>
      <c r="M218" s="85">
        <v>2</v>
      </c>
      <c r="N218" s="85">
        <v>10</v>
      </c>
      <c r="O218" s="85">
        <v>2</v>
      </c>
      <c r="P218" s="85">
        <v>10</v>
      </c>
      <c r="Q218" s="83" t="str">
        <f>VLOOKUP('[1]lista umów'!$F177,'[1]słownik_E+'!$A$1:$G$286,7,0)</f>
        <v>https://www.uminho.pt/</v>
      </c>
      <c r="R218" s="83" t="str">
        <f>VLOOKUP('[1]lista umów'!$F177,'[1]słownik_E+'!$A$1:$G$286,6,0)</f>
        <v xml:space="preserve">sri@sri.uminho.pt </v>
      </c>
      <c r="S218" s="83" t="s">
        <v>187</v>
      </c>
      <c r="T218" s="83"/>
    </row>
    <row r="219" spans="1:21" s="86" customFormat="1" x14ac:dyDescent="0.25">
      <c r="A219" s="83" t="str">
        <f>VLOOKUP('[1]lista umów'!$F178,'[1]słownik_E+'!$A$1:$G$286,4,0)</f>
        <v>Portugalia</v>
      </c>
      <c r="B219" s="83" t="s">
        <v>87</v>
      </c>
      <c r="C219" s="83" t="str">
        <f>VLOOKUP('[1]lista umów'!$F178,'[1]słownik_E+'!$A$1:$G$286,2,0)</f>
        <v>Universidade Nova de Lisboa</v>
      </c>
      <c r="D219" s="83" t="str">
        <f>VLOOKUP('[1]lista umów'!$F178,'[1]słownik_E+'!$A$1:$G$286,3,0)</f>
        <v>Universidade Nova de Lisboa</v>
      </c>
      <c r="E219" s="83" t="s">
        <v>205</v>
      </c>
      <c r="F219" s="87" t="s">
        <v>21</v>
      </c>
      <c r="G219" s="84">
        <v>47391</v>
      </c>
      <c r="H219" s="83" t="s">
        <v>184</v>
      </c>
      <c r="I219" s="83" t="str">
        <f>VLOOKUP([1]!Tabela1[[#This Row],[wydział]],[1]słownik!$F$2:$G$12,2,0)</f>
        <v>dziedzina nauk inżynieryjno-technicznych / informatyka techniczna i telekomunikacja</v>
      </c>
      <c r="J219" s="83" t="s">
        <v>273</v>
      </c>
      <c r="K219" s="83" t="str">
        <f>VLOOKUP(J219,[1]słownik!$I$2:$J$31,2,0)</f>
        <v>Computer Use</v>
      </c>
      <c r="L219" s="83" t="s">
        <v>24</v>
      </c>
      <c r="M219" s="85">
        <v>6</v>
      </c>
      <c r="N219" s="85">
        <v>60</v>
      </c>
      <c r="O219" s="85">
        <v>6</v>
      </c>
      <c r="P219" s="85">
        <v>60</v>
      </c>
      <c r="Q219" s="83" t="str">
        <f>VLOOKUP('[1]lista umów'!$F178,'[1]słownik_E+'!$A$1:$G$286,7,0)</f>
        <v>www.unl.pt</v>
      </c>
      <c r="R219" s="83" t="str">
        <f>VLOOKUP('[1]lista umów'!$F178,'[1]słownik_E+'!$A$1:$G$286,6,0)</f>
        <v>erasmus@unl.pt ;  div.ri.outgoing@fct.unl.pt; div.ri.agreements@fct.unl.pt ;</v>
      </c>
      <c r="S219" s="83" t="s">
        <v>187</v>
      </c>
      <c r="T219" s="83"/>
    </row>
    <row r="220" spans="1:21" s="86" customFormat="1" x14ac:dyDescent="0.25">
      <c r="A220" s="83" t="str">
        <f>VLOOKUP('[1]lista umów'!$F179,'[1]słownik_E+'!$A$1:$G$286,4,0)</f>
        <v>Portugalia</v>
      </c>
      <c r="B220" s="83" t="s">
        <v>87</v>
      </c>
      <c r="C220" s="83" t="str">
        <f>VLOOKUP('[1]lista umów'!$F179,'[1]słownik_E+'!$A$1:$G$286,2,0)</f>
        <v>Instituto Politécnico de Lisboa</v>
      </c>
      <c r="D220" s="83" t="str">
        <f>VLOOKUP('[1]lista umów'!$F179,'[1]słownik_E+'!$A$1:$G$286,3,0)</f>
        <v>Polytechnic Institute of Lisbon</v>
      </c>
      <c r="E220" s="83" t="s">
        <v>242</v>
      </c>
      <c r="F220" s="83" t="s">
        <v>21</v>
      </c>
      <c r="G220" s="84">
        <v>47391</v>
      </c>
      <c r="H220" s="83" t="s">
        <v>184</v>
      </c>
      <c r="I220" s="83" t="str">
        <f>VLOOKUP([1]!Tabela1[[#This Row],[wydział]],[1]słownik!$F$2:$G$12,2,0)</f>
        <v>dziedzina nauk inżynieryjno-technicznych / informatyka techniczna i telekomunikacja</v>
      </c>
      <c r="J220" s="83" t="s">
        <v>273</v>
      </c>
      <c r="K220" s="83" t="str">
        <f>VLOOKUP(J220,[1]słownik!$I$2:$J$31,2,0)</f>
        <v>Computer Use</v>
      </c>
      <c r="L220" s="83" t="s">
        <v>24</v>
      </c>
      <c r="M220" s="85">
        <v>2</v>
      </c>
      <c r="N220" s="85">
        <v>6</v>
      </c>
      <c r="O220" s="85">
        <v>2</v>
      </c>
      <c r="P220" s="85">
        <v>6</v>
      </c>
      <c r="Q220" s="83" t="str">
        <f>VLOOKUP('[1]lista umów'!$F179,'[1]słownik_E+'!$A$1:$G$286,7,0)</f>
        <v>https://www.ipl.pt/</v>
      </c>
      <c r="R220" s="83" t="str">
        <f>VLOOKUP('[1]lista umów'!$F179,'[1]słownik_E+'!$A$1:$G$286,6,0)</f>
        <v>nrinternacionais@isel.pt ; nri@isel.pt</v>
      </c>
      <c r="S220" s="83" t="s">
        <v>187</v>
      </c>
      <c r="T220" s="83"/>
    </row>
    <row r="221" spans="1:21" s="86" customFormat="1" x14ac:dyDescent="0.25">
      <c r="A221" s="83" t="str">
        <f>VLOOKUP('[1]lista umów'!$F180,'[1]słownik_E+'!$A$1:$G$286,4,0)</f>
        <v>Portugalia</v>
      </c>
      <c r="B221" s="83" t="s">
        <v>87</v>
      </c>
      <c r="C221" s="83" t="str">
        <f>VLOOKUP('[1]lista umów'!$F180,'[1]słownik_E+'!$A$1:$G$286,2,0)</f>
        <v>ISCTE – Instituto Universitário de Lisboa</v>
      </c>
      <c r="D221" s="83" t="str">
        <f>VLOOKUP('[1]lista umów'!$F180,'[1]słownik_E+'!$A$1:$G$286,3,0)</f>
        <v>ISCTE - University Institute of Lisbon</v>
      </c>
      <c r="E221" s="83" t="s">
        <v>88</v>
      </c>
      <c r="F221" s="87" t="s">
        <v>21</v>
      </c>
      <c r="G221" s="84">
        <v>46660</v>
      </c>
      <c r="H221" s="83" t="s">
        <v>184</v>
      </c>
      <c r="I221" s="83" t="str">
        <f>VLOOKUP([1]!Tabela1[[#This Row],[wydział]],[1]słownik!$F$2:$G$12,2,0)</f>
        <v>dziedzina nauk inżynieryjno-technicznych / informatyka techniczna i telekomunikacja</v>
      </c>
      <c r="J221" s="83" t="s">
        <v>283</v>
      </c>
      <c r="K221" s="83" t="str">
        <f>VLOOKUP(J221,[1]słownik!$I$2:$J$31,2,0)</f>
        <v>Software and Applications Development and Analysis</v>
      </c>
      <c r="L221" s="83" t="s">
        <v>24</v>
      </c>
      <c r="M221" s="85">
        <v>2</v>
      </c>
      <c r="N221" s="85">
        <v>10</v>
      </c>
      <c r="O221" s="85">
        <v>2</v>
      </c>
      <c r="P221" s="85">
        <v>10</v>
      </c>
      <c r="Q221" s="83" t="str">
        <f>VLOOKUP('[1]lista umów'!$F180,'[1]słownik_E+'!$A$1:$G$286,7,0)</f>
        <v>www.iscte-iul.pt</v>
      </c>
      <c r="R221" s="83" t="str">
        <f>VLOOKUP('[1]lista umów'!$F180,'[1]słownik_E+'!$A$1:$G$286,6,0)</f>
        <v>iro@iscte-iul.pt</v>
      </c>
      <c r="S221" s="83" t="s">
        <v>187</v>
      </c>
      <c r="T221" s="83"/>
    </row>
    <row r="222" spans="1:21" s="86" customFormat="1" x14ac:dyDescent="0.25">
      <c r="A222" s="83" t="str">
        <f>VLOOKUP('[1]lista umów'!$F181,'[1]słownik_E+'!$A$1:$G$286,4,0)</f>
        <v>Portugalia</v>
      </c>
      <c r="B222" s="83" t="s">
        <v>87</v>
      </c>
      <c r="C222" s="83" t="str">
        <f>VLOOKUP('[1]lista umów'!$F181,'[1]słownik_E+'!$A$1:$G$286,2,0)</f>
        <v>Universidade Autónoma de Lisboa</v>
      </c>
      <c r="D222" s="83" t="str">
        <f>VLOOKUP('[1]lista umów'!$F181,'[1]słownik_E+'!$A$1:$G$286,3,0)</f>
        <v>Autonomous University of Lisbon</v>
      </c>
      <c r="E222" s="83" t="s">
        <v>333</v>
      </c>
      <c r="F222" s="83" t="s">
        <v>21</v>
      </c>
      <c r="G222" s="84">
        <v>47391</v>
      </c>
      <c r="H222" s="83" t="s">
        <v>184</v>
      </c>
      <c r="I222" s="83" t="str">
        <f>VLOOKUP([1]!Tabela1[[#This Row],[wydział]],[1]słownik!$F$2:$G$12,2,0)</f>
        <v>dziedzina nauk inżynieryjno-technicznych / informatyka techniczna i telekomunikacja</v>
      </c>
      <c r="J222" s="83" t="s">
        <v>273</v>
      </c>
      <c r="K222" s="83" t="str">
        <f>VLOOKUP(J222,[1]słownik!$I$2:$J$31,2,0)</f>
        <v>Computer Use</v>
      </c>
      <c r="L222" s="83" t="s">
        <v>24</v>
      </c>
      <c r="M222" s="85">
        <v>6</v>
      </c>
      <c r="N222" s="85">
        <v>30</v>
      </c>
      <c r="O222" s="85">
        <v>6</v>
      </c>
      <c r="P222" s="85">
        <v>30</v>
      </c>
      <c r="Q222" s="83" t="str">
        <f>VLOOKUP('[1]lista umów'!$F181,'[1]słownik_E+'!$A$1:$G$286,7,0)</f>
        <v>https://autonoma.pt/</v>
      </c>
      <c r="R222" s="83" t="str">
        <f>VLOOKUP('[1]lista umów'!$F181,'[1]słownik_E+'!$A$1:$G$286,6,0)</f>
        <v xml:space="preserve">mmsilva@autonoma.pt; erasmus@autonoma.pt; </v>
      </c>
      <c r="S222" s="83" t="s">
        <v>187</v>
      </c>
      <c r="T222" s="83"/>
    </row>
    <row r="223" spans="1:21" s="86" customFormat="1" x14ac:dyDescent="0.25">
      <c r="A223" s="83" t="str">
        <f>VLOOKUP('[1]lista umów'!$F182,'[1]słownik_E+'!$A$1:$G$286,4,0)</f>
        <v>Portugalia</v>
      </c>
      <c r="B223" s="83" t="s">
        <v>87</v>
      </c>
      <c r="C223" s="83" t="str">
        <f>VLOOKUP('[1]lista umów'!$F182,'[1]słownik_E+'!$A$1:$G$286,2,0)</f>
        <v>Universidade de Lisboa</v>
      </c>
      <c r="D223" s="83" t="str">
        <f>VLOOKUP('[1]lista umów'!$F182,'[1]słownik_E+'!$A$1:$G$286,3,0)</f>
        <v>University of Lisbon</v>
      </c>
      <c r="E223" s="83" t="s">
        <v>89</v>
      </c>
      <c r="F223" s="87" t="s">
        <v>21</v>
      </c>
      <c r="G223" s="84">
        <v>46660</v>
      </c>
      <c r="H223" s="83" t="s">
        <v>184</v>
      </c>
      <c r="I223" s="83" t="str">
        <f>VLOOKUP([1]!Tabela1[[#This Row],[wydział]],[1]słownik!$F$2:$G$12,2,0)</f>
        <v>dziedzina nauk inżynieryjno-technicznych / informatyka techniczna i telekomunikacja</v>
      </c>
      <c r="J223" s="83" t="s">
        <v>273</v>
      </c>
      <c r="K223" s="83" t="str">
        <f>VLOOKUP(J223,[1]słownik!$I$2:$J$31,2,0)</f>
        <v>Computer Use</v>
      </c>
      <c r="L223" s="83" t="s">
        <v>24</v>
      </c>
      <c r="M223" s="85">
        <v>2</v>
      </c>
      <c r="N223" s="85">
        <v>10</v>
      </c>
      <c r="O223" s="85">
        <v>2</v>
      </c>
      <c r="P223" s="85">
        <v>10</v>
      </c>
      <c r="Q223" s="83" t="str">
        <f>VLOOKUP('[1]lista umów'!$F182,'[1]słownik_E+'!$A$1:$G$286,7,0)</f>
        <v>https://www.ulisboa.pt/</v>
      </c>
      <c r="R223" s="83" t="str">
        <f>VLOOKUP('[1]lista umów'!$F182,'[1]słownik_E+'!$A$1:$G$286,6,0)</f>
        <v>pub@di.fc.ul.pt; gmobilidades@fa.ulisboa.pt; pub@di.fc.ul.pt; gmobilidades@fa.ulisboa.pt</v>
      </c>
      <c r="S223" s="83" t="s">
        <v>187</v>
      </c>
      <c r="T223" s="83"/>
    </row>
    <row r="224" spans="1:21" s="86" customFormat="1" x14ac:dyDescent="0.25">
      <c r="A224" s="83" t="str">
        <f>VLOOKUP('[1]lista umów'!$F183,'[1]słownik_E+'!$A$1:$G$286,4,0)</f>
        <v>Portugalia</v>
      </c>
      <c r="B224" s="83" t="s">
        <v>334</v>
      </c>
      <c r="C224" s="83" t="str">
        <f>VLOOKUP('[1]lista umów'!$F183,'[1]słownik_E+'!$A$1:$G$286,2,0)</f>
        <v>Instituto Politécnico de Portalegre</v>
      </c>
      <c r="D224" s="83" t="str">
        <f>VLOOKUP('[1]lista umów'!$F183,'[1]słownik_E+'!$A$1:$G$286,3,0)</f>
        <v>Polytechnic Institute of Portalegre</v>
      </c>
      <c r="E224" s="83" t="s">
        <v>335</v>
      </c>
      <c r="F224" s="83" t="s">
        <v>21</v>
      </c>
      <c r="G224" s="84">
        <v>47391</v>
      </c>
      <c r="H224" s="83" t="s">
        <v>184</v>
      </c>
      <c r="I224" s="83" t="str">
        <f>VLOOKUP([1]!Tabela1[[#This Row],[wydział]],[1]słownik!$F$2:$G$12,2,0)</f>
        <v>dziedzina nauk inżynieryjno-technicznych / informatyka techniczna i telekomunikacja</v>
      </c>
      <c r="J224" s="83" t="s">
        <v>273</v>
      </c>
      <c r="K224" s="83" t="str">
        <f>VLOOKUP(J224,[1]słownik!$I$2:$J$31,2,0)</f>
        <v>Computer Use</v>
      </c>
      <c r="L224" s="83" t="s">
        <v>24</v>
      </c>
      <c r="M224" s="85">
        <v>3</v>
      </c>
      <c r="N224" s="85">
        <v>5</v>
      </c>
      <c r="O224" s="85">
        <v>3</v>
      </c>
      <c r="P224" s="85">
        <v>5</v>
      </c>
      <c r="Q224" s="83" t="str">
        <f>VLOOKUP('[1]lista umów'!$F183,'[1]słownik_E+'!$A$1:$G$286,7,0)</f>
        <v>https://www.ipportalegre.pt/</v>
      </c>
      <c r="R224" s="83" t="str">
        <f>VLOOKUP('[1]lista umów'!$F183,'[1]słownik_E+'!$A$1:$G$286,6,0)</f>
        <v xml:space="preserve">carlos.afonso@ipportalegre.pt </v>
      </c>
      <c r="S224" s="83" t="s">
        <v>187</v>
      </c>
      <c r="T224" s="83"/>
    </row>
    <row r="225" spans="1:21" s="86" customFormat="1" x14ac:dyDescent="0.25">
      <c r="A225" s="87" t="str">
        <f>VLOOKUP('[1]lista umów'!$F184,'[1]słownik_E+'!$A$1:$G$286,4,0)</f>
        <v>Portugalia</v>
      </c>
      <c r="B225" s="87" t="s">
        <v>202</v>
      </c>
      <c r="C225" s="87" t="str">
        <f>VLOOKUP('[1]lista umów'!$F184,'[1]słownik_E+'!$A$1:$G$286,2,0)</f>
        <v>Instituto Politecnico do Porto</v>
      </c>
      <c r="D225" s="87" t="str">
        <f>VLOOKUP('[1]lista umów'!$F184,'[1]słownik_E+'!$A$1:$G$286,3,0)</f>
        <v>Polytechnic Institute of Porto</v>
      </c>
      <c r="E225" s="87" t="s">
        <v>203</v>
      </c>
      <c r="F225" s="87" t="s">
        <v>21</v>
      </c>
      <c r="G225" s="88">
        <v>47391</v>
      </c>
      <c r="H225" s="87" t="s">
        <v>184</v>
      </c>
      <c r="I225" s="87" t="str">
        <f>VLOOKUP([1]!Tabela1[[#This Row],[wydział]],[1]słownik!$F$2:$G$12,2,0)</f>
        <v>dziedzina nauk inżynieryjno-technicznych / informatyka techniczna i telekomunikacja</v>
      </c>
      <c r="J225" s="87" t="s">
        <v>121</v>
      </c>
      <c r="K225" s="87" t="str">
        <f>VLOOKUP(J225,[1]słownik!$I$2:$J$31,2,0)</f>
        <v>Electronics and Automation</v>
      </c>
      <c r="L225" s="87" t="s">
        <v>24</v>
      </c>
      <c r="M225" s="89">
        <v>2</v>
      </c>
      <c r="N225" s="89">
        <v>12</v>
      </c>
      <c r="O225" s="89">
        <v>2</v>
      </c>
      <c r="P225" s="89">
        <v>12</v>
      </c>
      <c r="Q225" s="87" t="str">
        <f>VLOOKUP('[1]lista umów'!$F184,'[1]słownik_E+'!$A$1:$G$286,7,0)</f>
        <v>https://www.ipp.pt/</v>
      </c>
      <c r="R225" s="87" t="str">
        <f>VLOOKUP('[1]lista umów'!$F184,'[1]słownik_E+'!$A$1:$G$286,6,0)</f>
        <v xml:space="preserve">relacoes.externas@isep.ipp.pt  </v>
      </c>
      <c r="S225" s="87" t="s">
        <v>187</v>
      </c>
      <c r="T225" s="87"/>
    </row>
    <row r="226" spans="1:21" s="86" customFormat="1" x14ac:dyDescent="0.25">
      <c r="A226" s="83" t="str">
        <f>VLOOKUP('[1]lista umów'!$F185,'[1]słownik_E+'!$A$1:$G$286,4,0)</f>
        <v>Portugalia</v>
      </c>
      <c r="B226" s="83" t="s">
        <v>245</v>
      </c>
      <c r="C226" s="83" t="str">
        <f>VLOOKUP('[1]lista umów'!$F185,'[1]słownik_E+'!$A$1:$G$286,2,0)</f>
        <v>Instituto Politécnico de Viseu</v>
      </c>
      <c r="D226" s="83" t="str">
        <f>VLOOKUP('[1]lista umów'!$F185,'[1]słownik_E+'!$A$1:$G$286,3,0)</f>
        <v>Polytechnic Institute of Viseu</v>
      </c>
      <c r="E226" s="83" t="s">
        <v>246</v>
      </c>
      <c r="F226" s="83" t="s">
        <v>21</v>
      </c>
      <c r="G226" s="84">
        <v>47391</v>
      </c>
      <c r="H226" s="83" t="s">
        <v>184</v>
      </c>
      <c r="I226" s="83" t="str">
        <f>VLOOKUP([1]!Tabela1[[#This Row],[wydział]],[1]słownik!$F$2:$G$12,2,0)</f>
        <v>dziedzina nauk inżynieryjno-technicznych / informatyka techniczna i telekomunikacja</v>
      </c>
      <c r="J226" s="83" t="s">
        <v>283</v>
      </c>
      <c r="K226" s="83" t="str">
        <f>VLOOKUP(J226,[1]słownik!$I$2:$J$31,2,0)</f>
        <v>Software and Applications Development and Analysis</v>
      </c>
      <c r="L226" s="83" t="s">
        <v>24</v>
      </c>
      <c r="M226" s="85">
        <v>2</v>
      </c>
      <c r="N226" s="85">
        <v>10</v>
      </c>
      <c r="O226" s="85">
        <v>2</v>
      </c>
      <c r="P226" s="85">
        <v>10</v>
      </c>
      <c r="Q226" s="83" t="str">
        <f>VLOOKUP('[1]lista umów'!$F185,'[1]słownik_E+'!$A$1:$G$286,7,0)</f>
        <v>https://www.ipv.pt/</v>
      </c>
      <c r="R226" s="83" t="str">
        <f>VLOOKUP('[1]lista umów'!$F185,'[1]słownik_E+'!$A$1:$G$286,6,0)</f>
        <v>internationaloffice@sc.ipv.pt</v>
      </c>
      <c r="S226" s="83" t="s">
        <v>187</v>
      </c>
      <c r="T226" s="83"/>
    </row>
    <row r="227" spans="1:21" s="86" customFormat="1" x14ac:dyDescent="0.25">
      <c r="A227" s="87" t="str">
        <f>VLOOKUP('[1]lista umów'!$F238,'[1]słownik_E+'!$A$1:$G$286,4,0)</f>
        <v>Portugalia</v>
      </c>
      <c r="B227" s="87" t="s">
        <v>387</v>
      </c>
      <c r="C227" s="87" t="str">
        <f>VLOOKUP('[1]lista umów'!$F238,'[1]słownik_E+'!$A$1:$G$286,2,0)</f>
        <v>Universidade do Algarve</v>
      </c>
      <c r="D227" s="87" t="str">
        <f>VLOOKUP('[1]lista umów'!$F238,'[1]słownik_E+'!$A$1:$G$286,3,0)</f>
        <v>University of Algarve</v>
      </c>
      <c r="E227" s="87" t="s">
        <v>388</v>
      </c>
      <c r="F227" s="87" t="s">
        <v>21</v>
      </c>
      <c r="G227" s="88">
        <v>47391</v>
      </c>
      <c r="H227" s="87" t="s">
        <v>184</v>
      </c>
      <c r="I227" s="87" t="str">
        <f>VLOOKUP([1]!Tabela1[[#This Row],[wydział]],[1]słownik!$F$2:$G$12,2,0)</f>
        <v>dziedzina nauk inżynieryjno-technicznych / inżynieria lądowa, geodezja i transport</v>
      </c>
      <c r="J227" s="87" t="s">
        <v>121</v>
      </c>
      <c r="K227" s="87" t="str">
        <f>VLOOKUP(J227,[1]słownik!$I$2:$J$31,2,0)</f>
        <v>Electronics and Automation</v>
      </c>
      <c r="L227" s="87" t="s">
        <v>90</v>
      </c>
      <c r="M227" s="89">
        <v>2</v>
      </c>
      <c r="N227" s="89">
        <v>10</v>
      </c>
      <c r="O227" s="89">
        <v>5</v>
      </c>
      <c r="P227" s="89">
        <v>25</v>
      </c>
      <c r="Q227" s="87" t="str">
        <f>VLOOKUP('[1]lista umów'!$F238,'[1]słownik_E+'!$A$1:$G$286,7,0)</f>
        <v>https://www.ualg.pt/</v>
      </c>
      <c r="R227" s="87" t="str">
        <f>VLOOKUP('[1]lista umów'!$F238,'[1]słownik_E+'!$A$1:$G$286,6,0)</f>
        <v xml:space="preserve"> international@ualg.pt</v>
      </c>
      <c r="S227" s="87" t="s">
        <v>364</v>
      </c>
      <c r="T227" s="87"/>
    </row>
    <row r="228" spans="1:21" s="86" customFormat="1" x14ac:dyDescent="0.25">
      <c r="A228" s="83" t="str">
        <f>VLOOKUP('[1]lista umów'!$F239,'[1]słownik_E+'!$A$1:$G$286,4,0)</f>
        <v>Portugalia</v>
      </c>
      <c r="B228" s="83" t="s">
        <v>87</v>
      </c>
      <c r="C228" s="83" t="str">
        <f>VLOOKUP('[1]lista umów'!$F239,'[1]słownik_E+'!$A$1:$G$286,2,0)</f>
        <v>Instituto Politécnico de Lisboa</v>
      </c>
      <c r="D228" s="83" t="str">
        <f>VLOOKUP('[1]lista umów'!$F239,'[1]słownik_E+'!$A$1:$G$286,3,0)</f>
        <v>Polytechnic Institute of Lisbon</v>
      </c>
      <c r="E228" s="83" t="s">
        <v>242</v>
      </c>
      <c r="F228" s="83" t="s">
        <v>21</v>
      </c>
      <c r="G228" s="84">
        <v>47391</v>
      </c>
      <c r="H228" s="83" t="s">
        <v>184</v>
      </c>
      <c r="I228" s="83" t="str">
        <f>VLOOKUP([1]!Tabela1[[#This Row],[wydział]],[1]słownik!$F$2:$G$12,2,0)</f>
        <v>dziedzina nauk inżynieryjno-technicznych / informatyka techniczna i telekomunikacja</v>
      </c>
      <c r="J228" s="83" t="s">
        <v>121</v>
      </c>
      <c r="K228" s="83" t="str">
        <f>VLOOKUP(J228,[1]słownik!$I$2:$J$31,2,0)</f>
        <v>Electronics and Automation</v>
      </c>
      <c r="L228" s="83" t="s">
        <v>24</v>
      </c>
      <c r="M228" s="85">
        <v>2</v>
      </c>
      <c r="N228" s="85">
        <v>12</v>
      </c>
      <c r="O228" s="85">
        <v>2</v>
      </c>
      <c r="P228" s="85">
        <v>12</v>
      </c>
      <c r="Q228" s="83" t="str">
        <f>VLOOKUP('[1]lista umów'!$F239,'[1]słownik_E+'!$A$1:$G$286,7,0)</f>
        <v>https://www.ipl.pt/</v>
      </c>
      <c r="R228" s="83" t="str">
        <f>VLOOKUP('[1]lista umów'!$F239,'[1]słownik_E+'!$A$1:$G$286,6,0)</f>
        <v>nrinternacionais@isel.pt ; nri@isel.pt</v>
      </c>
      <c r="S228" s="83" t="s">
        <v>364</v>
      </c>
      <c r="T228" s="83"/>
    </row>
    <row r="229" spans="1:21" s="86" customFormat="1" x14ac:dyDescent="0.25">
      <c r="A229" s="83" t="str">
        <f>VLOOKUP('[1]lista umów'!$F241,'[1]słownik_E+'!$A$1:$G$286,4,0)</f>
        <v>Portugalia</v>
      </c>
      <c r="B229" s="83" t="s">
        <v>87</v>
      </c>
      <c r="C229" s="83" t="str">
        <f>VLOOKUP('[1]lista umów'!$F241,'[1]słownik_E+'!$A$1:$G$286,2,0)</f>
        <v>Universidade de Lisboa</v>
      </c>
      <c r="D229" s="83" t="str">
        <f>VLOOKUP('[1]lista umów'!$F241,'[1]słownik_E+'!$A$1:$G$286,3,0)</f>
        <v>University of Lisbon</v>
      </c>
      <c r="E229" s="83" t="s">
        <v>89</v>
      </c>
      <c r="F229" s="83" t="s">
        <v>21</v>
      </c>
      <c r="G229" s="84">
        <v>46660</v>
      </c>
      <c r="H229" s="83" t="s">
        <v>184</v>
      </c>
      <c r="I229" s="83" t="str">
        <f>VLOOKUP([1]!Tabela1[[#This Row],[wydział]],[1]słownik!$F$2:$G$12,2,0)</f>
        <v>dziedzina nauk inżynieryjno-technicznych / informatyka techniczna i telekomunikacja</v>
      </c>
      <c r="J229" s="83" t="s">
        <v>145</v>
      </c>
      <c r="K229" s="83" t="str">
        <f>VLOOKUP(J229,[1]słownik!$I$2:$J$31,2,0)</f>
        <v>Electricity and Energy</v>
      </c>
      <c r="L229" s="83" t="s">
        <v>41</v>
      </c>
      <c r="M229" s="85">
        <v>2</v>
      </c>
      <c r="N229" s="85">
        <v>20</v>
      </c>
      <c r="O229" s="85">
        <v>2</v>
      </c>
      <c r="P229" s="85">
        <v>20</v>
      </c>
      <c r="Q229" s="83" t="str">
        <f>VLOOKUP('[1]lista umów'!$F241,'[1]słownik_E+'!$A$1:$G$286,7,0)</f>
        <v>https://www.ulisboa.pt/</v>
      </c>
      <c r="R229" s="83" t="str">
        <f>VLOOKUP('[1]lista umów'!$F241,'[1]słownik_E+'!$A$1:$G$286,6,0)</f>
        <v>pub@di.fc.ul.pt; gmobilidades@fa.ulisboa.pt; pub@di.fc.ul.pt; gmobilidades@fa.ulisboa.pt</v>
      </c>
      <c r="S229" s="83" t="s">
        <v>364</v>
      </c>
      <c r="T229" s="83"/>
    </row>
    <row r="230" spans="1:21" s="86" customFormat="1" x14ac:dyDescent="0.25">
      <c r="A230" s="87" t="str">
        <f>VLOOKUP('[1]lista umów'!$F242,'[1]słownik_E+'!$A$1:$G$286,4,0)</f>
        <v>Portugalia</v>
      </c>
      <c r="B230" s="87" t="s">
        <v>334</v>
      </c>
      <c r="C230" s="87" t="str">
        <f>VLOOKUP('[1]lista umów'!$F242,'[1]słownik_E+'!$A$1:$G$286,2,0)</f>
        <v>Instituto Politécnico de Portalegre</v>
      </c>
      <c r="D230" s="87" t="str">
        <f>VLOOKUP('[1]lista umów'!$F242,'[1]słownik_E+'!$A$1:$G$286,3,0)</f>
        <v>Polytechnic Institute of Portalegre</v>
      </c>
      <c r="E230" s="87" t="s">
        <v>335</v>
      </c>
      <c r="F230" s="87" t="s">
        <v>21</v>
      </c>
      <c r="G230" s="88">
        <v>47391</v>
      </c>
      <c r="H230" s="87" t="s">
        <v>184</v>
      </c>
      <c r="I230" s="87" t="str">
        <f>VLOOKUP([1]!Tabela1[[#This Row],[wydział]],[1]słownik!$F$2:$G$12,2,0)</f>
        <v>dziedzina nauk inżynieryjno-technicznych / informatyka techniczna i telekomunikacja</v>
      </c>
      <c r="J230" s="87" t="s">
        <v>185</v>
      </c>
      <c r="K230" s="87" t="str">
        <f>VLOOKUP(J230,[1]słownik!$I$2:$J$31,2,0)</f>
        <v>Information and Communication Technologies</v>
      </c>
      <c r="L230" s="87" t="s">
        <v>24</v>
      </c>
      <c r="M230" s="89">
        <v>3</v>
      </c>
      <c r="N230" s="89">
        <v>5</v>
      </c>
      <c r="O230" s="89">
        <v>3</v>
      </c>
      <c r="P230" s="89">
        <v>5</v>
      </c>
      <c r="Q230" s="87" t="str">
        <f>VLOOKUP('[1]lista umów'!$F242,'[1]słownik_E+'!$A$1:$G$286,7,0)</f>
        <v>https://www.ipportalegre.pt/</v>
      </c>
      <c r="R230" s="87" t="str">
        <f>VLOOKUP('[1]lista umów'!$F242,'[1]słownik_E+'!$A$1:$G$286,6,0)</f>
        <v xml:space="preserve">carlos.afonso@ipportalegre.pt </v>
      </c>
      <c r="S230" s="87" t="s">
        <v>364</v>
      </c>
      <c r="T230" s="87"/>
    </row>
    <row r="231" spans="1:21" s="86" customFormat="1" x14ac:dyDescent="0.25">
      <c r="A231" s="83" t="str">
        <f>VLOOKUP('[1]lista umów'!$F243,'[1]słownik_E+'!$A$1:$G$286,4,0)</f>
        <v>Portugalia</v>
      </c>
      <c r="B231" s="83" t="s">
        <v>202</v>
      </c>
      <c r="C231" s="83" t="str">
        <f>VLOOKUP('[1]lista umów'!$F243,'[1]słownik_E+'!$A$1:$G$286,2,0)</f>
        <v>Universidade do Porto</v>
      </c>
      <c r="D231" s="83" t="str">
        <f>VLOOKUP('[1]lista umów'!$F243,'[1]słownik_E+'!$A$1:$G$286,3,0)</f>
        <v>Universidade do Porto</v>
      </c>
      <c r="E231" s="83" t="s">
        <v>204</v>
      </c>
      <c r="F231" s="83" t="s">
        <v>21</v>
      </c>
      <c r="G231" s="84">
        <v>47026</v>
      </c>
      <c r="H231" s="83" t="s">
        <v>184</v>
      </c>
      <c r="I231" s="83" t="str">
        <f>VLOOKUP([1]!Tabela1[[#This Row],[wydział]],[1]słownik!$F$2:$G$12,2,0)</f>
        <v>dziedzina nauk inżynieryjno-technicznych / informatyka techniczna i telekomunikacja</v>
      </c>
      <c r="J231" s="83" t="s">
        <v>121</v>
      </c>
      <c r="K231" s="83" t="str">
        <f>VLOOKUP(J231,[1]słownik!$I$2:$J$31,2,0)</f>
        <v>Electronics and Automation</v>
      </c>
      <c r="L231" s="83" t="s">
        <v>24</v>
      </c>
      <c r="M231" s="85">
        <v>2</v>
      </c>
      <c r="N231" s="85">
        <v>10</v>
      </c>
      <c r="O231" s="85">
        <v>2</v>
      </c>
      <c r="P231" s="85">
        <v>10</v>
      </c>
      <c r="Q231" s="83" t="str">
        <f>VLOOKUP('[1]lista umów'!$F243,'[1]słownik_E+'!$A$1:$G$286,7,0)</f>
        <v>https://www.up.pt/</v>
      </c>
      <c r="R231" s="83" t="str">
        <f>VLOOKUP('[1]lista umów'!$F243,'[1]słownik_E+'!$A$1:$G$286,6,0)</f>
        <v xml:space="preserve">sri@reit.up.pt    ; international@fe.up.pt ; "FEUP incoming" &lt;incoming@fe.up.pt&gt;; </v>
      </c>
      <c r="S231" s="83" t="s">
        <v>364</v>
      </c>
      <c r="T231" s="83"/>
    </row>
    <row r="232" spans="1:21" s="86" customFormat="1" x14ac:dyDescent="0.25">
      <c r="A232" s="83" t="str">
        <f>VLOOKUP('[1]lista umów'!$F244,'[1]słownik_E+'!$A$1:$G$286,4,0)</f>
        <v>Portugalia</v>
      </c>
      <c r="B232" s="83" t="s">
        <v>243</v>
      </c>
      <c r="C232" s="83" t="str">
        <f>VLOOKUP('[1]lista umów'!$F244,'[1]słownik_E+'!$A$1:$G$286,2,0)</f>
        <v>Instituto Politécnico de Setúbal</v>
      </c>
      <c r="D232" s="83" t="str">
        <f>VLOOKUP('[1]lista umów'!$F244,'[1]słownik_E+'!$A$1:$G$286,3,0)</f>
        <v>Polytechnic Institute of Setubal</v>
      </c>
      <c r="E232" s="83" t="s">
        <v>244</v>
      </c>
      <c r="F232" s="87" t="s">
        <v>21</v>
      </c>
      <c r="G232" s="84">
        <v>46660</v>
      </c>
      <c r="H232" s="83" t="s">
        <v>184</v>
      </c>
      <c r="I232" s="83" t="str">
        <f>VLOOKUP([1]!Tabela1[[#This Row],[wydział]],[1]słownik!$F$2:$G$12,2,0)</f>
        <v>dziedzina nauk inżynieryjno-technicznych / informatyka techniczna i telekomunikacja</v>
      </c>
      <c r="J232" s="83" t="s">
        <v>185</v>
      </c>
      <c r="K232" s="83" t="str">
        <f>VLOOKUP(J232,[1]słownik!$I$2:$J$31,2,0)</f>
        <v>Information and Communication Technologies</v>
      </c>
      <c r="L232" s="83" t="s">
        <v>24</v>
      </c>
      <c r="M232" s="85">
        <v>2</v>
      </c>
      <c r="N232" s="85">
        <v>12</v>
      </c>
      <c r="O232" s="85">
        <v>2</v>
      </c>
      <c r="P232" s="85">
        <v>12</v>
      </c>
      <c r="Q232" s="83" t="str">
        <f>VLOOKUP('[1]lista umów'!$F244,'[1]słownik_E+'!$A$1:$G$286,7,0)</f>
        <v>https://www.ips.pt/</v>
      </c>
      <c r="R232" s="83" t="str">
        <f>VLOOKUP('[1]lista umów'!$F244,'[1]słownik_E+'!$A$1:$G$286,6,0)</f>
        <v xml:space="preserve">cimob@ips.pt </v>
      </c>
      <c r="S232" s="83" t="s">
        <v>364</v>
      </c>
      <c r="T232" s="83"/>
    </row>
    <row r="233" spans="1:21" s="86" customFormat="1" x14ac:dyDescent="0.25">
      <c r="A233" s="83" t="str">
        <f>VLOOKUP('[1]lista umów'!$F245,'[1]słownik_E+'!$A$1:$G$286,4,0)</f>
        <v>Portugalia</v>
      </c>
      <c r="B233" s="83" t="s">
        <v>245</v>
      </c>
      <c r="C233" s="83" t="str">
        <f>VLOOKUP('[1]lista umów'!$F245,'[1]słownik_E+'!$A$1:$G$286,2,0)</f>
        <v>Instituto Politécnico de Viseu</v>
      </c>
      <c r="D233" s="83" t="str">
        <f>VLOOKUP('[1]lista umów'!$F245,'[1]słownik_E+'!$A$1:$G$286,3,0)</f>
        <v>Polytechnic Institute of Viseu</v>
      </c>
      <c r="E233" s="83" t="s">
        <v>246</v>
      </c>
      <c r="F233" s="83" t="s">
        <v>21</v>
      </c>
      <c r="G233" s="84">
        <v>47391</v>
      </c>
      <c r="H233" s="83" t="s">
        <v>184</v>
      </c>
      <c r="I233" s="83" t="str">
        <f>VLOOKUP([1]!Tabela1[[#This Row],[wydział]],[1]słownik!$F$2:$G$12,2,0)</f>
        <v>dziedzina nauk inżynieryjno-technicznych / informatyka techniczna i telekomunikacja</v>
      </c>
      <c r="J233" s="83" t="s">
        <v>121</v>
      </c>
      <c r="K233" s="83" t="str">
        <f>VLOOKUP(J233,[1]słownik!$I$2:$J$31,2,0)</f>
        <v>Electronics and Automation</v>
      </c>
      <c r="L233" s="83" t="s">
        <v>24</v>
      </c>
      <c r="M233" s="85">
        <v>2</v>
      </c>
      <c r="N233" s="85">
        <v>10</v>
      </c>
      <c r="O233" s="85">
        <v>2</v>
      </c>
      <c r="P233" s="85">
        <v>10</v>
      </c>
      <c r="Q233" s="83" t="str">
        <f>VLOOKUP('[1]lista umów'!$F245,'[1]słownik_E+'!$A$1:$G$286,7,0)</f>
        <v>https://www.ipv.pt/</v>
      </c>
      <c r="R233" s="83" t="str">
        <f>VLOOKUP('[1]lista umów'!$F245,'[1]słownik_E+'!$A$1:$G$286,6,0)</f>
        <v>internationaloffice@sc.ipv.pt</v>
      </c>
      <c r="S233" s="83" t="s">
        <v>364</v>
      </c>
      <c r="T233" s="83"/>
    </row>
    <row r="234" spans="1:21" s="86" customFormat="1" x14ac:dyDescent="0.25">
      <c r="A234" s="87" t="str">
        <f>VLOOKUP('[1]lista umów'!$F186,'[1]słownik_E+'!$A$1:$G$286,4,0)</f>
        <v>Rumunia</v>
      </c>
      <c r="B234" s="87" t="s">
        <v>336</v>
      </c>
      <c r="C234" s="87" t="str">
        <f>VLOOKUP('[1]lista umów'!$F186,'[1]słownik_E+'!$A$1:$G$286,2,0)</f>
        <v>Universitatea Babeș-Bolyai</v>
      </c>
      <c r="D234" s="87" t="str">
        <f>VLOOKUP('[1]lista umów'!$F186,'[1]słownik_E+'!$A$1:$G$286,3,0)</f>
        <v>Babes-Bolyai University</v>
      </c>
      <c r="E234" s="87" t="s">
        <v>337</v>
      </c>
      <c r="F234" s="87" t="s">
        <v>21</v>
      </c>
      <c r="G234" s="88">
        <v>46660</v>
      </c>
      <c r="H234" s="87" t="s">
        <v>184</v>
      </c>
      <c r="I234" s="87" t="str">
        <f>VLOOKUP([1]!Tabela1[[#This Row],[wydział]],[1]słownik!$F$2:$G$12,2,0)</f>
        <v>dziedzina nauk inżynieryjno-technicznych / informatyka techniczna i telekomunikacja</v>
      </c>
      <c r="J234" s="87" t="s">
        <v>121</v>
      </c>
      <c r="K234" s="87" t="str">
        <f>VLOOKUP(J234,[1]słownik!$I$2:$J$31,2,0)</f>
        <v>Electronics and Automation</v>
      </c>
      <c r="L234" s="87" t="s">
        <v>24</v>
      </c>
      <c r="M234" s="89">
        <v>2</v>
      </c>
      <c r="N234" s="89">
        <v>10</v>
      </c>
      <c r="O234" s="89">
        <v>2</v>
      </c>
      <c r="P234" s="89">
        <v>10</v>
      </c>
      <c r="Q234" s="87" t="str">
        <f>VLOOKUP('[1]lista umów'!$F186,'[1]słownik_E+'!$A$1:$G$286,7,0)</f>
        <v>https://www.ubbcluj.ro/</v>
      </c>
      <c r="R234" s="87" t="str">
        <f>VLOOKUP('[1]lista umów'!$F186,'[1]słownik_E+'!$A$1:$G$286,6,0)</f>
        <v>contact@ubbcluj.ro</v>
      </c>
      <c r="S234" s="87" t="s">
        <v>187</v>
      </c>
      <c r="T234" s="87"/>
    </row>
    <row r="235" spans="1:21" s="86" customFormat="1" x14ac:dyDescent="0.25">
      <c r="A235" s="83" t="str">
        <f>VLOOKUP('[1]lista umów'!$F187,'[1]słownik_E+'!$A$1:$G$286,4,0)</f>
        <v>Rumunia</v>
      </c>
      <c r="B235" s="83" t="s">
        <v>338</v>
      </c>
      <c r="C235" s="83" t="str">
        <f>VLOOKUP('[1]lista umów'!$F187,'[1]słownik_E+'!$A$1:$G$286,2,0)</f>
        <v>Universitatea de Vest din Timișoara</v>
      </c>
      <c r="D235" s="83" t="str">
        <f>VLOOKUP('[1]lista umów'!$F187,'[1]słownik_E+'!$A$1:$G$286,3,0)</f>
        <v>West University of Timisoara</v>
      </c>
      <c r="E235" s="83" t="s">
        <v>339</v>
      </c>
      <c r="F235" s="83" t="s">
        <v>21</v>
      </c>
      <c r="G235" s="84">
        <v>46660</v>
      </c>
      <c r="H235" s="83" t="s">
        <v>184</v>
      </c>
      <c r="I235" s="83" t="str">
        <f>VLOOKUP([1]!Tabela1[[#This Row],[wydział]],[1]słownik!$F$2:$G$12,2,0)</f>
        <v>dziedzina nauk inżynieryjno-technicznych / informatyka techniczna i telekomunikacja</v>
      </c>
      <c r="J235" s="83" t="s">
        <v>273</v>
      </c>
      <c r="K235" s="83" t="str">
        <f>VLOOKUP(J235,[1]słownik!$I$2:$J$31,2,0)</f>
        <v>Computer Use</v>
      </c>
      <c r="L235" s="83" t="s">
        <v>24</v>
      </c>
      <c r="M235" s="85">
        <v>2</v>
      </c>
      <c r="N235" s="85">
        <v>5</v>
      </c>
      <c r="O235" s="85">
        <v>2</v>
      </c>
      <c r="P235" s="85">
        <v>5</v>
      </c>
      <c r="Q235" s="83" t="str">
        <f>VLOOKUP('[1]lista umów'!$F187,'[1]słownik_E+'!$A$1:$G$286,7,0)</f>
        <v>https://www.uvt.ro/</v>
      </c>
      <c r="R235" s="83" t="str">
        <f>VLOOKUP('[1]lista umów'!$F187,'[1]słownik_E+'!$A$1:$G$286,6,0)</f>
        <v>oana.ivan@e-uvt.ro</v>
      </c>
      <c r="S235" s="83" t="s">
        <v>187</v>
      </c>
      <c r="T235" s="83"/>
    </row>
    <row r="236" spans="1:21" s="86" customFormat="1" x14ac:dyDescent="0.25">
      <c r="A236" s="87" t="str">
        <f>VLOOKUP('[1]lista umów'!$F246,'[1]słownik_E+'!$A$1:$G$286,4,0)</f>
        <v>Rumunia</v>
      </c>
      <c r="B236" s="87" t="s">
        <v>247</v>
      </c>
      <c r="C236" s="87" t="str">
        <f>VLOOKUP('[1]lista umów'!$F246,'[1]słownik_E+'!$A$1:$G$286,2,0)</f>
        <v>Universitatea Tehnică din Cluj-Napoca</v>
      </c>
      <c r="D236" s="87" t="str">
        <f>VLOOKUP('[1]lista umów'!$F246,'[1]słownik_E+'!$A$1:$G$286,3,0)</f>
        <v>Technical University of Cluj Napoca- North University Centre of Baia Mare</v>
      </c>
      <c r="E236" s="87" t="s">
        <v>248</v>
      </c>
      <c r="F236" s="87" t="s">
        <v>21</v>
      </c>
      <c r="G236" s="88">
        <v>46660</v>
      </c>
      <c r="H236" s="87" t="s">
        <v>184</v>
      </c>
      <c r="I236" s="87" t="str">
        <f>VLOOKUP([1]!Tabela1[[#This Row],[wydział]],[1]słownik!$F$2:$G$12,2,0)</f>
        <v>dziedzina nauk inżynieryjno-technicznych / informatyka techniczna i telekomunikacja</v>
      </c>
      <c r="J236" s="87" t="s">
        <v>185</v>
      </c>
      <c r="K236" s="87" t="str">
        <f>VLOOKUP(J236,[1]słownik!$I$2:$J$31,2,0)</f>
        <v>Information and Communication Technologies</v>
      </c>
      <c r="L236" s="87" t="s">
        <v>24</v>
      </c>
      <c r="M236" s="89">
        <v>2</v>
      </c>
      <c r="N236" s="89">
        <v>20</v>
      </c>
      <c r="O236" s="89">
        <v>2</v>
      </c>
      <c r="P236" s="89">
        <v>20</v>
      </c>
      <c r="Q236" s="87" t="str">
        <f>VLOOKUP('[1]lista umów'!$F246,'[1]słownik_E+'!$A$1:$G$286,7,0)</f>
        <v>https://www.utcluj.ro/</v>
      </c>
      <c r="R236" s="87" t="str">
        <f>VLOOKUP('[1]lista umów'!$F246,'[1]słownik_E+'!$A$1:$G$286,6,0)</f>
        <v>int.rel.office@staff.utcluj.ro; ramona.demarcsek@cunbm.utcluj.ro</v>
      </c>
      <c r="S236" s="87" t="s">
        <v>364</v>
      </c>
      <c r="T236" s="87"/>
    </row>
    <row r="237" spans="1:21" s="86" customFormat="1" x14ac:dyDescent="0.25">
      <c r="A237" s="105" t="s">
        <v>701</v>
      </c>
      <c r="B237" s="107" t="s">
        <v>739</v>
      </c>
      <c r="C237" s="105" t="s">
        <v>740</v>
      </c>
      <c r="D237" s="105" t="s">
        <v>741</v>
      </c>
      <c r="E237" s="106" t="s">
        <v>742</v>
      </c>
      <c r="F237" s="107" t="s">
        <v>21</v>
      </c>
      <c r="G237" s="108">
        <v>47026</v>
      </c>
      <c r="H237" s="105" t="s">
        <v>184</v>
      </c>
      <c r="I237" s="105" t="s">
        <v>743</v>
      </c>
      <c r="J237" s="105"/>
      <c r="K237" s="107"/>
      <c r="L237" s="105" t="s">
        <v>24</v>
      </c>
      <c r="M237" s="109">
        <v>2</v>
      </c>
      <c r="N237" s="109">
        <v>6</v>
      </c>
      <c r="O237" s="109">
        <v>2</v>
      </c>
      <c r="P237" s="109">
        <v>6</v>
      </c>
      <c r="Q237" s="115" t="s">
        <v>744</v>
      </c>
      <c r="R237" s="111" t="s">
        <v>745</v>
      </c>
      <c r="S237" s="107" t="s">
        <v>364</v>
      </c>
      <c r="T237" s="105"/>
      <c r="U237" s="98"/>
    </row>
    <row r="238" spans="1:21" s="86" customFormat="1" x14ac:dyDescent="0.25">
      <c r="A238" s="87" t="str">
        <f>VLOOKUP('[1]lista umów'!$F188,'[1]słownik_E+'!$A$1:$G$286,4,0)</f>
        <v>Słowenia</v>
      </c>
      <c r="B238" s="87" t="s">
        <v>340</v>
      </c>
      <c r="C238" s="87" t="str">
        <f>VLOOKUP('[1]lista umów'!$F188,'[1]słownik_E+'!$A$1:$G$286,2,0)</f>
        <v>Univerza v Mariboru</v>
      </c>
      <c r="D238" s="87" t="str">
        <f>VLOOKUP('[1]lista umów'!$F188,'[1]słownik_E+'!$A$1:$G$286,3,0)</f>
        <v>University of Maribor</v>
      </c>
      <c r="E238" s="92" t="s">
        <v>341</v>
      </c>
      <c r="F238" s="87" t="s">
        <v>21</v>
      </c>
      <c r="G238" s="88">
        <v>47391</v>
      </c>
      <c r="H238" s="87" t="s">
        <v>184</v>
      </c>
      <c r="I238" s="87" t="str">
        <f>VLOOKUP([1]!Tabela1[[#This Row],[wydział]],[1]słownik!$F$2:$G$12,2,0)</f>
        <v>dziedzina nauk inżynieryjno-technicznych / informatyka techniczna i telekomunikacja</v>
      </c>
      <c r="J238" s="87" t="s">
        <v>273</v>
      </c>
      <c r="K238" s="87" t="str">
        <f>VLOOKUP(J238,[1]słownik!$I$2:$J$31,2,0)</f>
        <v>Computer Use</v>
      </c>
      <c r="L238" s="87" t="s">
        <v>24</v>
      </c>
      <c r="M238" s="89">
        <v>2</v>
      </c>
      <c r="N238" s="89">
        <v>10</v>
      </c>
      <c r="O238" s="89">
        <v>2</v>
      </c>
      <c r="P238" s="89">
        <v>10</v>
      </c>
      <c r="Q238" s="87" t="str">
        <f>VLOOKUP('[1]lista umów'!$F188,'[1]słownik_E+'!$A$1:$G$286,7,0)</f>
        <v>https://www.um.si/</v>
      </c>
      <c r="R238" s="87" t="str">
        <f>VLOOKUP('[1]lista umów'!$F188,'[1]słownik_E+'!$A$1:$G$286,6,0)</f>
        <v xml:space="preserve">erasmus@um.si </v>
      </c>
      <c r="S238" s="87" t="s">
        <v>187</v>
      </c>
      <c r="T238" s="87"/>
    </row>
    <row r="239" spans="1:21" s="86" customFormat="1" x14ac:dyDescent="0.25">
      <c r="A239" s="83" t="str">
        <f>VLOOKUP('[1]lista umów'!$F247,'[1]słownik_E+'!$A$1:$G$286,4,0)</f>
        <v>Słowenia</v>
      </c>
      <c r="B239" s="83" t="s">
        <v>340</v>
      </c>
      <c r="C239" s="83" t="str">
        <f>VLOOKUP('[1]lista umów'!$F247,'[1]słownik_E+'!$A$1:$G$286,2,0)</f>
        <v>Univerza v Mariboru</v>
      </c>
      <c r="D239" s="83" t="str">
        <f>VLOOKUP('[1]lista umów'!$F247,'[1]słownik_E+'!$A$1:$G$286,3,0)</f>
        <v>University of Maribor</v>
      </c>
      <c r="E239" s="83" t="s">
        <v>341</v>
      </c>
      <c r="F239" s="83" t="s">
        <v>21</v>
      </c>
      <c r="G239" s="84">
        <v>47391</v>
      </c>
      <c r="H239" s="83" t="s">
        <v>184</v>
      </c>
      <c r="I239" s="83" t="str">
        <f>VLOOKUP([1]!Tabela1[[#This Row],[wydział]],[1]słownik!$F$2:$G$12,2,0)</f>
        <v>dziedzina nauk inżynieryjno-technicznych / informatyka techniczna i telekomunikacja</v>
      </c>
      <c r="J239" s="83" t="s">
        <v>273</v>
      </c>
      <c r="K239" s="83" t="str">
        <f>VLOOKUP(J239,[1]słownik!$I$2:$J$31,2,0)</f>
        <v>Computer Use</v>
      </c>
      <c r="L239" s="83" t="s">
        <v>24</v>
      </c>
      <c r="M239" s="85">
        <v>2</v>
      </c>
      <c r="N239" s="85">
        <v>10</v>
      </c>
      <c r="O239" s="85">
        <v>2</v>
      </c>
      <c r="P239" s="85">
        <v>10</v>
      </c>
      <c r="Q239" s="83" t="str">
        <f>VLOOKUP('[1]lista umów'!$F247,'[1]słownik_E+'!$A$1:$G$286,7,0)</f>
        <v>https://www.um.si/</v>
      </c>
      <c r="R239" s="83" t="str">
        <f>VLOOKUP('[1]lista umów'!$F247,'[1]słownik_E+'!$A$1:$G$286,6,0)</f>
        <v xml:space="preserve">erasmus@um.si </v>
      </c>
      <c r="S239" s="83" t="s">
        <v>364</v>
      </c>
      <c r="T239" s="83"/>
    </row>
    <row r="240" spans="1:21" s="86" customFormat="1" x14ac:dyDescent="0.25">
      <c r="A240" s="83" t="str">
        <f>VLOOKUP('[1]lista umów'!$F189,'[1]słownik_E+'!$A$1:$G$286,4,0)</f>
        <v>Szwecja</v>
      </c>
      <c r="B240" s="83" t="str">
        <f>VLOOKUP('[1]lista umów'!$F189,'[1]słownik_E+'!$A$1:$G$286,5,0)</f>
        <v>Karlstad</v>
      </c>
      <c r="C240" s="83" t="s">
        <v>342</v>
      </c>
      <c r="D240" s="83" t="str">
        <f>VLOOKUP('[1]lista umów'!$F189,'[1]słownik_E+'!$A$1:$G$286,3,0)</f>
        <v>Karlstad University</v>
      </c>
      <c r="E240" s="83" t="s">
        <v>343</v>
      </c>
      <c r="F240" s="83" t="s">
        <v>21</v>
      </c>
      <c r="G240" s="84">
        <v>46660</v>
      </c>
      <c r="H240" s="83" t="s">
        <v>184</v>
      </c>
      <c r="I240" s="83" t="str">
        <f>VLOOKUP([1]!Tabela1[[#This Row],[wydział]],[1]słownik!$F$2:$G$12,2,0)</f>
        <v>dziedzina nauk inżynieryjno-technicznych / informatyka techniczna i telekomunikacja</v>
      </c>
      <c r="J240" s="83" t="s">
        <v>273</v>
      </c>
      <c r="K240" s="83" t="str">
        <f>VLOOKUP(J240,[1]słownik!$I$2:$J$31,2,0)</f>
        <v>Computer Use</v>
      </c>
      <c r="L240" s="83" t="s">
        <v>24</v>
      </c>
      <c r="M240" s="85">
        <v>2</v>
      </c>
      <c r="N240" s="85">
        <v>12</v>
      </c>
      <c r="O240" s="85">
        <v>2</v>
      </c>
      <c r="P240" s="85">
        <v>12</v>
      </c>
      <c r="Q240" s="83" t="str">
        <f>VLOOKUP('[1]lista umów'!$F189,'[1]słownik_E+'!$A$1:$G$286,7,0)</f>
        <v>https://www.kau.se/en</v>
      </c>
      <c r="R240" s="83" t="str">
        <f>VLOOKUP('[1]lista umów'!$F189,'[1]słownik_E+'!$A$1:$G$286,6,0)</f>
        <v>eva.glavenius@kau.se</v>
      </c>
      <c r="S240" s="83" t="s">
        <v>187</v>
      </c>
      <c r="T240" s="83"/>
    </row>
    <row r="241" spans="1:20" s="86" customFormat="1" x14ac:dyDescent="0.25">
      <c r="A241" s="87" t="str">
        <f>VLOOKUP('[1]lista umów'!$F248,'[1]słownik_E+'!$A$1:$G$286,4,0)</f>
        <v>Szwecja</v>
      </c>
      <c r="B241" s="87" t="s">
        <v>389</v>
      </c>
      <c r="C241" s="87" t="str">
        <f>VLOOKUP('[1]lista umów'!$F248,'[1]słownik_E+'!$A$1:$G$286,2,0)</f>
        <v>Mittuniversitetet</v>
      </c>
      <c r="D241" s="87" t="str">
        <f>VLOOKUP('[1]lista umów'!$F248,'[1]słownik_E+'!$A$1:$G$286,3,0)</f>
        <v>Midsweden University</v>
      </c>
      <c r="E241" s="87" t="s">
        <v>390</v>
      </c>
      <c r="F241" s="87" t="s">
        <v>21</v>
      </c>
      <c r="G241" s="88">
        <v>47391</v>
      </c>
      <c r="H241" s="87" t="s">
        <v>184</v>
      </c>
      <c r="I241" s="87" t="str">
        <f>VLOOKUP([1]!Tabela1[[#This Row],[wydział]],[1]słownik!$F$2:$G$12,2,0)</f>
        <v>dziedzina nauk inżynieryjno-technicznych / informatyka techniczna i telekomunikacja</v>
      </c>
      <c r="J241" s="87" t="s">
        <v>185</v>
      </c>
      <c r="K241" s="87" t="str">
        <f>VLOOKUP(J241,[1]słownik!$I$2:$J$31,2,0)</f>
        <v>Information and Communication Technologies</v>
      </c>
      <c r="L241" s="87" t="s">
        <v>90</v>
      </c>
      <c r="M241" s="89" t="s">
        <v>391</v>
      </c>
      <c r="N241" s="89">
        <v>10</v>
      </c>
      <c r="O241" s="89" t="s">
        <v>391</v>
      </c>
      <c r="P241" s="89">
        <v>10</v>
      </c>
      <c r="Q241" s="87" t="str">
        <f>VLOOKUP('[1]lista umów'!$F248,'[1]słownik_E+'!$A$1:$G$286,7,0)</f>
        <v>http://www.miun.se/</v>
      </c>
      <c r="R241" s="87" t="str">
        <f>VLOOKUP('[1]lista umów'!$F248,'[1]słownik_E+'!$A$1:$G$286,6,0)</f>
        <v>cathrine.gladh@miun.se;  kent.bertilsson@miun.se; erasmusiia@miun.se</v>
      </c>
      <c r="S241" s="87" t="s">
        <v>364</v>
      </c>
      <c r="T241" s="87"/>
    </row>
    <row r="242" spans="1:20" s="86" customFormat="1" x14ac:dyDescent="0.25">
      <c r="A242" s="83" t="str">
        <f>VLOOKUP('[1]lista umów'!$F190,'[1]słownik_E+'!$A$1:$G$286,4,0)</f>
        <v>Turcja</v>
      </c>
      <c r="B242" s="83" t="s">
        <v>249</v>
      </c>
      <c r="C242" s="83" t="str">
        <f>VLOOKUP('[1]lista umów'!$F190,'[1]słownik_E+'!$A$1:$G$286,2,0)</f>
        <v>Çukurova Üniversitesi</v>
      </c>
      <c r="D242" s="83" t="str">
        <f>VLOOKUP('[1]lista umów'!$F190,'[1]słownik_E+'!$A$1:$G$286,3,0)</f>
        <v>Cukurova University</v>
      </c>
      <c r="E242" s="83" t="s">
        <v>250</v>
      </c>
      <c r="F242" s="87" t="s">
        <v>21</v>
      </c>
      <c r="G242" s="84">
        <v>46660</v>
      </c>
      <c r="H242" s="83" t="s">
        <v>184</v>
      </c>
      <c r="I242" s="83" t="str">
        <f>VLOOKUP([1]!Tabela1[[#This Row],[wydział]],[1]słownik!$F$2:$G$12,2,0)</f>
        <v>dziedzina nauk inżynieryjno-technicznych / informatyka techniczna i telekomunikacja</v>
      </c>
      <c r="J242" s="83" t="s">
        <v>273</v>
      </c>
      <c r="K242" s="83" t="str">
        <f>VLOOKUP(J242,[1]słownik!$I$2:$J$31,2,0)</f>
        <v>Computer Use</v>
      </c>
      <c r="L242" s="83" t="s">
        <v>90</v>
      </c>
      <c r="M242" s="85">
        <v>2</v>
      </c>
      <c r="N242" s="85">
        <v>10</v>
      </c>
      <c r="O242" s="85">
        <v>2</v>
      </c>
      <c r="P242" s="85">
        <v>10</v>
      </c>
      <c r="Q242" s="83" t="str">
        <f>VLOOKUP('[1]lista umów'!$F190,'[1]słownik_E+'!$A$1:$G$286,7,0)</f>
        <v>https://www.cu.edu.tr/</v>
      </c>
      <c r="R242" s="83" t="str">
        <f>VLOOKUP('[1]lista umów'!$F190,'[1]słownik_E+'!$A$1:$G$286,6,0)</f>
        <v xml:space="preserve">erasmus@cu.edu.tr </v>
      </c>
      <c r="S242" s="83" t="s">
        <v>187</v>
      </c>
      <c r="T242" s="83"/>
    </row>
    <row r="243" spans="1:20" s="86" customFormat="1" x14ac:dyDescent="0.25">
      <c r="A243" s="83" t="str">
        <f>VLOOKUP('[1]lista umów'!$F191,'[1]słownik_E+'!$A$1:$G$286,4,0)</f>
        <v>Turcja</v>
      </c>
      <c r="B243" s="83" t="s">
        <v>271</v>
      </c>
      <c r="C243" s="83" t="str">
        <f>VLOOKUP('[1]lista umów'!$F191,'[1]słownik_E+'!$A$1:$G$286,2,0)</f>
        <v>Atılım Üniversitesi</v>
      </c>
      <c r="D243" s="83" t="str">
        <f>VLOOKUP('[1]lista umów'!$F191,'[1]słownik_E+'!$A$1:$G$286,3,0)</f>
        <v>Atilim University</v>
      </c>
      <c r="E243" s="83" t="s">
        <v>344</v>
      </c>
      <c r="F243" s="83" t="s">
        <v>21</v>
      </c>
      <c r="G243" s="84">
        <v>46660</v>
      </c>
      <c r="H243" s="83" t="s">
        <v>184</v>
      </c>
      <c r="I243" s="83" t="str">
        <f>VLOOKUP([1]!Tabela1[[#This Row],[wydział]],[1]słownik!$F$2:$G$12,2,0)</f>
        <v>dziedzina nauk inżynieryjno-technicznych / informatyka techniczna i telekomunikacja</v>
      </c>
      <c r="J243" s="83" t="s">
        <v>273</v>
      </c>
      <c r="K243" s="83" t="str">
        <f>VLOOKUP(J243,[1]słownik!$I$2:$J$31,2,0)</f>
        <v>Computer Use</v>
      </c>
      <c r="L243" s="83" t="s">
        <v>24</v>
      </c>
      <c r="M243" s="85">
        <v>2</v>
      </c>
      <c r="N243" s="85">
        <v>10</v>
      </c>
      <c r="O243" s="85">
        <v>2</v>
      </c>
      <c r="P243" s="85">
        <v>10</v>
      </c>
      <c r="Q243" s="83" t="str">
        <f>VLOOKUP('[1]lista umów'!$F191,'[1]słownik_E+'!$A$1:$G$286,7,0)</f>
        <v>https://www.atilim.edu.tr/</v>
      </c>
      <c r="R243" s="83" t="str">
        <f>VLOOKUP('[1]lista umów'!$F191,'[1]słownik_E+'!$A$1:$G$286,6,0)</f>
        <v xml:space="preserve">ismail.bircan@atilim.edu.tr; yigithan.erdogan@atilim.edu.tr </v>
      </c>
      <c r="S243" s="83" t="s">
        <v>187</v>
      </c>
      <c r="T243" s="83"/>
    </row>
    <row r="244" spans="1:20" s="86" customFormat="1" x14ac:dyDescent="0.25">
      <c r="A244" s="83" t="str">
        <f>VLOOKUP('[1]lista umów'!$F192,'[1]słownik_E+'!$A$1:$G$286,4,0)</f>
        <v>Turcja</v>
      </c>
      <c r="B244" s="83" t="s">
        <v>345</v>
      </c>
      <c r="C244" s="83" t="str">
        <f>VLOOKUP('[1]lista umów'!$F192,'[1]słownik_E+'!$A$1:$G$286,2,0)</f>
        <v>Adnan Menderes Üniversitesi</v>
      </c>
      <c r="D244" s="83" t="str">
        <f>VLOOKUP('[1]lista umów'!$F192,'[1]słownik_E+'!$A$1:$G$286,3,0)</f>
        <v>Aydin Adnan Menderes University</v>
      </c>
      <c r="E244" s="83" t="s">
        <v>346</v>
      </c>
      <c r="F244" s="87" t="s">
        <v>21</v>
      </c>
      <c r="G244" s="84">
        <v>46660</v>
      </c>
      <c r="H244" s="83" t="s">
        <v>184</v>
      </c>
      <c r="I244" s="83" t="str">
        <f>VLOOKUP([1]!Tabela1[[#This Row],[wydział]],[1]słownik!$F$2:$G$12,2,0)</f>
        <v>dziedzina nauk inżynieryjno-technicznych / informatyka techniczna i telekomunikacja</v>
      </c>
      <c r="J244" s="83" t="s">
        <v>273</v>
      </c>
      <c r="K244" s="83" t="str">
        <f>VLOOKUP(J244,[1]słownik!$I$2:$J$31,2,0)</f>
        <v>Computer Use</v>
      </c>
      <c r="L244" s="83" t="s">
        <v>32</v>
      </c>
      <c r="M244" s="85">
        <v>1</v>
      </c>
      <c r="N244" s="85">
        <v>5</v>
      </c>
      <c r="O244" s="85">
        <v>1</v>
      </c>
      <c r="P244" s="85">
        <v>5</v>
      </c>
      <c r="Q244" s="83" t="str">
        <f>VLOOKUP('[1]lista umów'!$F192,'[1]słownik_E+'!$A$1:$G$286,7,0)</f>
        <v>www.adu.edu.tr</v>
      </c>
      <c r="R244" s="83" t="str">
        <f>VLOOKUP('[1]lista umów'!$F192,'[1]słownik_E+'!$A$1:$G$286,6,0)</f>
        <v>erasmus@adu.edu.tr</v>
      </c>
      <c r="S244" s="83" t="s">
        <v>187</v>
      </c>
      <c r="T244" s="83"/>
    </row>
    <row r="245" spans="1:20" s="86" customFormat="1" x14ac:dyDescent="0.25">
      <c r="A245" s="83" t="str">
        <f>VLOOKUP('[1]lista umów'!$F193,'[1]słownik_E+'!$A$1:$G$286,4,0)</f>
        <v>Turcja</v>
      </c>
      <c r="B245" s="83" t="s">
        <v>257</v>
      </c>
      <c r="C245" s="83" t="str">
        <f>VLOOKUP('[1]lista umów'!$F193,'[1]słownik_E+'!$A$1:$G$286,2,0)</f>
        <v>Fırat Üniversitesi</v>
      </c>
      <c r="D245" s="83" t="str">
        <f>VLOOKUP('[1]lista umów'!$F193,'[1]słownik_E+'!$A$1:$G$286,3,0)</f>
        <v>Firat University</v>
      </c>
      <c r="E245" s="83" t="s">
        <v>258</v>
      </c>
      <c r="F245" s="83" t="s">
        <v>21</v>
      </c>
      <c r="G245" s="84">
        <v>46660</v>
      </c>
      <c r="H245" s="83" t="s">
        <v>184</v>
      </c>
      <c r="I245" s="83" t="str">
        <f>VLOOKUP([1]!Tabela1[[#This Row],[wydział]],[1]słownik!$F$2:$G$12,2,0)</f>
        <v>dziedzina nauk inżynieryjno-technicznych / informatyka techniczna i telekomunikacja</v>
      </c>
      <c r="J245" s="83" t="s">
        <v>273</v>
      </c>
      <c r="K245" s="83" t="str">
        <f>VLOOKUP(J245,[1]słownik!$I$2:$J$31,2,0)</f>
        <v>Computer Use</v>
      </c>
      <c r="L245" s="83" t="s">
        <v>90</v>
      </c>
      <c r="M245" s="85">
        <v>4</v>
      </c>
      <c r="N245" s="85">
        <v>20</v>
      </c>
      <c r="O245" s="85">
        <v>4</v>
      </c>
      <c r="P245" s="85">
        <v>20</v>
      </c>
      <c r="Q245" s="83" t="str">
        <f>VLOOKUP('[1]lista umów'!$F193,'[1]słownik_E+'!$A$1:$G$286,7,0)</f>
        <v>https://www.firat.edu.tr/</v>
      </c>
      <c r="R245" s="83" t="str">
        <f>VLOOKUP('[1]lista umów'!$F193,'[1]słownik_E+'!$A$1:$G$286,6,0)</f>
        <v xml:space="preserve"> erasmus@firat.edu.tr   </v>
      </c>
      <c r="S245" s="83" t="s">
        <v>187</v>
      </c>
      <c r="T245" s="83"/>
    </row>
    <row r="246" spans="1:20" s="86" customFormat="1" x14ac:dyDescent="0.25">
      <c r="A246" s="83" t="str">
        <f>VLOOKUP('[1]lista umów'!$F195,'[1]słownik_E+'!$A$1:$G$286,4,0)</f>
        <v>Turcja</v>
      </c>
      <c r="B246" s="83" t="s">
        <v>97</v>
      </c>
      <c r="C246" s="83" t="str">
        <f>VLOOKUP('[1]lista umów'!$F195,'[1]słownik_E+'!$A$1:$G$286,2,0)</f>
        <v>Altınbaş Üniversitesi</v>
      </c>
      <c r="D246" s="83" t="str">
        <f>VLOOKUP('[1]lista umów'!$F195,'[1]słownik_E+'!$A$1:$G$286,3,0)</f>
        <v>Istanbul Kemerburgaz University (Altinbas University)</v>
      </c>
      <c r="E246" s="83" t="s">
        <v>347</v>
      </c>
      <c r="F246" s="83" t="s">
        <v>21</v>
      </c>
      <c r="G246" s="84">
        <v>47026</v>
      </c>
      <c r="H246" s="83" t="s">
        <v>184</v>
      </c>
      <c r="I246" s="83" t="str">
        <f>VLOOKUP([1]!Tabela1[[#This Row],[wydział]],[1]słownik!$F$2:$G$12,2,0)</f>
        <v>dziedzina nauk inżynieryjno-technicznych / informatyka techniczna i telekomunikacja</v>
      </c>
      <c r="J246" s="83" t="s">
        <v>121</v>
      </c>
      <c r="K246" s="83" t="str">
        <f>VLOOKUP(J246,[1]słownik!$I$2:$J$31,2,0)</f>
        <v>Electronics and Automation</v>
      </c>
      <c r="L246" s="83" t="s">
        <v>32</v>
      </c>
      <c r="M246" s="85">
        <v>3</v>
      </c>
      <c r="N246" s="85">
        <v>30</v>
      </c>
      <c r="O246" s="85">
        <v>3</v>
      </c>
      <c r="P246" s="85">
        <v>30</v>
      </c>
      <c r="Q246" s="83" t="str">
        <f>VLOOKUP('[1]lista umów'!$F195,'[1]słownik_E+'!$A$1:$G$286,7,0)</f>
        <v>https://www.altinbas.edu.tr/</v>
      </c>
      <c r="R246" s="83" t="str">
        <f>VLOOKUP('[1]lista umów'!$F195,'[1]słownik_E+'!$A$1:$G$286,6,0)</f>
        <v xml:space="preserve">incoming@altinbas.edu.tr; erasmus@altinbas.edu.tr; elnaz.faalshahrivar@altinbas.edu.tr; senay.gumus@kemerburgaz.edu.tr </v>
      </c>
      <c r="S246" s="83" t="s">
        <v>187</v>
      </c>
      <c r="T246" s="83"/>
    </row>
    <row r="247" spans="1:20" s="86" customFormat="1" x14ac:dyDescent="0.25">
      <c r="A247" s="83" t="str">
        <f>VLOOKUP('[1]lista umów'!$F249,'[1]słownik_E+'!$A$1:$G$286,4,0)</f>
        <v>Turcja</v>
      </c>
      <c r="B247" s="83" t="s">
        <v>249</v>
      </c>
      <c r="C247" s="83" t="str">
        <f>VLOOKUP('[1]lista umów'!$F249,'[1]słownik_E+'!$A$1:$G$286,2,0)</f>
        <v>Çukurova Üniversitesi</v>
      </c>
      <c r="D247" s="83" t="str">
        <f>VLOOKUP('[1]lista umów'!$F249,'[1]słownik_E+'!$A$1:$G$286,3,0)</f>
        <v>Cukurova University</v>
      </c>
      <c r="E247" s="83" t="s">
        <v>250</v>
      </c>
      <c r="F247" s="83" t="s">
        <v>21</v>
      </c>
      <c r="G247" s="84">
        <v>46660</v>
      </c>
      <c r="H247" s="83" t="s">
        <v>184</v>
      </c>
      <c r="I247" s="83" t="str">
        <f>VLOOKUP([1]!Tabela1[[#This Row],[wydział]],[1]słownik!$F$2:$G$12,2,0)</f>
        <v>dziedzina nauk inżynieryjno-technicznych / informatyka techniczna i telekomunikacja</v>
      </c>
      <c r="J247" s="83" t="s">
        <v>185</v>
      </c>
      <c r="K247" s="83" t="str">
        <f>VLOOKUP(J247,[1]słownik!$I$2:$J$31,2,0)</f>
        <v>Information and Communication Technologies</v>
      </c>
      <c r="L247" s="83" t="s">
        <v>24</v>
      </c>
      <c r="M247" s="85">
        <v>8</v>
      </c>
      <c r="N247" s="85">
        <v>40</v>
      </c>
      <c r="O247" s="85">
        <v>8</v>
      </c>
      <c r="P247" s="85">
        <v>40</v>
      </c>
      <c r="Q247" s="83" t="str">
        <f>VLOOKUP('[1]lista umów'!$F249,'[1]słownik_E+'!$A$1:$G$286,7,0)</f>
        <v>https://www.cu.edu.tr/</v>
      </c>
      <c r="R247" s="83" t="str">
        <f>VLOOKUP('[1]lista umów'!$F249,'[1]słownik_E+'!$A$1:$G$286,6,0)</f>
        <v xml:space="preserve">erasmus@cu.edu.tr </v>
      </c>
      <c r="S247" s="83" t="s">
        <v>364</v>
      </c>
      <c r="T247" s="83"/>
    </row>
    <row r="248" spans="1:20" s="86" customFormat="1" x14ac:dyDescent="0.25">
      <c r="A248" s="87" t="str">
        <f>VLOOKUP('[1]lista umów'!$F250,'[1]słownik_E+'!$A$1:$G$286,4,0)</f>
        <v>Turcja</v>
      </c>
      <c r="B248" s="87" t="s">
        <v>271</v>
      </c>
      <c r="C248" s="87" t="str">
        <f>VLOOKUP('[1]lista umów'!$F250,'[1]słownik_E+'!$A$1:$G$286,2,0)</f>
        <v>Orta Doğu Teknik Üniversitesi</v>
      </c>
      <c r="D248" s="87" t="str">
        <f>VLOOKUP('[1]lista umów'!$F250,'[1]słownik_E+'!$A$1:$G$286,3,0)</f>
        <v>Middle East Technical University (METU)</v>
      </c>
      <c r="E248" s="87" t="s">
        <v>272</v>
      </c>
      <c r="F248" s="87" t="s">
        <v>21</v>
      </c>
      <c r="G248" s="88">
        <v>46660</v>
      </c>
      <c r="H248" s="87" t="s">
        <v>184</v>
      </c>
      <c r="I248" s="87" t="str">
        <f>VLOOKUP([1]!Tabela1[[#This Row],[wydział]],[1]słownik!$F$2:$G$12,2,0)</f>
        <v>dziedzina nauk inżynieryjno-technicznych / informatyka techniczna i telekomunikacja</v>
      </c>
      <c r="J248" s="87" t="s">
        <v>185</v>
      </c>
      <c r="K248" s="87" t="str">
        <f>VLOOKUP(J248,[1]słownik!$I$2:$J$31,2,0)</f>
        <v>Information and Communication Technologies</v>
      </c>
      <c r="L248" s="87" t="s">
        <v>24</v>
      </c>
      <c r="M248" s="89">
        <v>2</v>
      </c>
      <c r="N248" s="89">
        <v>10</v>
      </c>
      <c r="O248" s="89">
        <v>2</v>
      </c>
      <c r="P248" s="89">
        <v>10</v>
      </c>
      <c r="Q248" s="87" t="str">
        <f>VLOOKUP('[1]lista umów'!$F250,'[1]słownik_E+'!$A$1:$G$286,7,0)</f>
        <v>https://www.metu.edu.tr/</v>
      </c>
      <c r="R248" s="87" t="str">
        <f>VLOOKUP('[1]lista umów'!$F250,'[1]słownik_E+'!$A$1:$G$286,6,0)</f>
        <v>iyorgun@metu.edu.tr</v>
      </c>
      <c r="S248" s="87" t="s">
        <v>364</v>
      </c>
      <c r="T248" s="87"/>
    </row>
    <row r="249" spans="1:20" s="86" customFormat="1" x14ac:dyDescent="0.25">
      <c r="A249" s="83" t="str">
        <f>VLOOKUP('[1]lista umów'!$F251,'[1]słownik_E+'!$A$1:$G$286,4,0)</f>
        <v>Turcja</v>
      </c>
      <c r="B249" s="83" t="s">
        <v>392</v>
      </c>
      <c r="C249" s="83" t="str">
        <f>VLOOKUP('[1]lista umów'!$F251,'[1]słownik_E+'!$A$1:$G$286,2,0)</f>
        <v>Hitit Üniversitesi</v>
      </c>
      <c r="D249" s="83" t="str">
        <f>VLOOKUP('[1]lista umów'!$F251,'[1]słownik_E+'!$A$1:$G$286,3,0)</f>
        <v>Hitit University</v>
      </c>
      <c r="E249" s="83" t="s">
        <v>393</v>
      </c>
      <c r="F249" s="83" t="s">
        <v>21</v>
      </c>
      <c r="G249" s="84">
        <v>46660</v>
      </c>
      <c r="H249" s="83" t="s">
        <v>184</v>
      </c>
      <c r="I249" s="83" t="str">
        <f>VLOOKUP([1]!Tabela1[[#This Row],[wydział]],[1]słownik!$F$2:$G$12,2,0)</f>
        <v>dziedzina nauk inżynieryjno-technicznych / informatyka techniczna i telekomunikacja</v>
      </c>
      <c r="J249" s="83" t="s">
        <v>394</v>
      </c>
      <c r="K249" s="83" t="s">
        <v>395</v>
      </c>
      <c r="L249" s="83" t="s">
        <v>32</v>
      </c>
      <c r="M249" s="85">
        <v>2</v>
      </c>
      <c r="N249" s="85">
        <v>10</v>
      </c>
      <c r="O249" s="85">
        <v>2</v>
      </c>
      <c r="P249" s="85">
        <v>10</v>
      </c>
      <c r="Q249" s="83" t="str">
        <f>VLOOKUP('[1]lista umów'!$F251,'[1]słownik_E+'!$A$1:$G$286,7,0)</f>
        <v>https://www.hitit.edu.tr/</v>
      </c>
      <c r="R249" s="83" t="str">
        <f>VLOOKUP('[1]lista umów'!$F251,'[1]słownik_E+'!$A$1:$G$286,6,0)</f>
        <v>nurikapucu@hitit.edu.tr</v>
      </c>
      <c r="S249" s="83" t="s">
        <v>364</v>
      </c>
      <c r="T249" s="83"/>
    </row>
    <row r="250" spans="1:20" s="86" customFormat="1" x14ac:dyDescent="0.25">
      <c r="A250" s="83" t="str">
        <f>VLOOKUP('[1]lista umów'!$F252,'[1]słownik_E+'!$A$1:$G$286,4,0)</f>
        <v>Turcja</v>
      </c>
      <c r="B250" s="83" t="s">
        <v>396</v>
      </c>
      <c r="C250" s="83" t="str">
        <f>VLOOKUP('[1]lista umów'!$F252,'[1]słownik_E+'!$A$1:$G$286,2,0)</f>
        <v>Gebze Teknik Üniversitesi</v>
      </c>
      <c r="D250" s="83" t="str">
        <f>VLOOKUP('[1]lista umów'!$F252,'[1]słownik_E+'!$A$1:$G$286,3,0)</f>
        <v>Gebze Technical University (Gebze Institute of Technology)</v>
      </c>
      <c r="E250" s="83" t="s">
        <v>397</v>
      </c>
      <c r="F250" s="87" t="s">
        <v>21</v>
      </c>
      <c r="G250" s="84">
        <v>47391</v>
      </c>
      <c r="H250" s="83" t="s">
        <v>184</v>
      </c>
      <c r="I250" s="83" t="str">
        <f>VLOOKUP([1]!Tabela1[[#This Row],[wydział]],[1]słownik!$F$2:$G$12,2,0)</f>
        <v>dziedzina nauk inżynieryjno-technicznych / informatyka techniczna i telekomunikacja</v>
      </c>
      <c r="J250" s="83" t="s">
        <v>121</v>
      </c>
      <c r="K250" s="83" t="str">
        <f>VLOOKUP(J250,[1]słownik!$I$2:$J$31,2,0)</f>
        <v>Electronics and Automation</v>
      </c>
      <c r="L250" s="83" t="s">
        <v>90</v>
      </c>
      <c r="M250" s="85">
        <v>4</v>
      </c>
      <c r="N250" s="85">
        <v>24</v>
      </c>
      <c r="O250" s="85">
        <v>4</v>
      </c>
      <c r="P250" s="85">
        <v>24</v>
      </c>
      <c r="Q250" s="83" t="str">
        <f>VLOOKUP('[1]lista umów'!$F252,'[1]słownik_E+'!$A$1:$G$286,7,0)</f>
        <v>https://www.gtu.edu.tr/</v>
      </c>
      <c r="R250" s="83" t="str">
        <f>VLOOKUP('[1]lista umów'!$F252,'[1]słownik_E+'!$A$1:$G$286,6,0)</f>
        <v xml:space="preserve">aren@gyte.edu.tr; </v>
      </c>
      <c r="S250" s="83" t="s">
        <v>364</v>
      </c>
      <c r="T250" s="83"/>
    </row>
    <row r="251" spans="1:20" s="86" customFormat="1" x14ac:dyDescent="0.25">
      <c r="A251" s="83" t="str">
        <f>VLOOKUP('[1]lista umów'!$F253,'[1]słownik_E+'!$A$1:$G$286,4,0)</f>
        <v>Turcja</v>
      </c>
      <c r="B251" s="83" t="s">
        <v>97</v>
      </c>
      <c r="C251" s="83" t="str">
        <f>VLOOKUP('[1]lista umów'!$F253,'[1]słownik_E+'!$A$1:$G$286,2,0)</f>
        <v>Bogazici University</v>
      </c>
      <c r="D251" s="83" t="str">
        <f>VLOOKUP('[1]lista umów'!$F253,'[1]słownik_E+'!$A$1:$G$286,3,0)</f>
        <v>Bogazici University</v>
      </c>
      <c r="E251" s="83" t="s">
        <v>398</v>
      </c>
      <c r="F251" s="83" t="s">
        <v>21</v>
      </c>
      <c r="G251" s="84">
        <v>46660</v>
      </c>
      <c r="H251" s="83" t="s">
        <v>184</v>
      </c>
      <c r="I251" s="83" t="str">
        <f>VLOOKUP([1]!Tabela1[[#This Row],[wydział]],[1]słownik!$F$2:$G$12,2,0)</f>
        <v>dziedzina nauk inżynieryjno-technicznych / informatyka techniczna i telekomunikacja</v>
      </c>
      <c r="J251" s="83" t="s">
        <v>121</v>
      </c>
      <c r="K251" s="83" t="str">
        <f>VLOOKUP(J251,[1]słownik!$I$2:$J$31,2,0)</f>
        <v>Electronics and Automation</v>
      </c>
      <c r="L251" s="83" t="s">
        <v>90</v>
      </c>
      <c r="M251" s="85">
        <v>2</v>
      </c>
      <c r="N251" s="85">
        <v>12</v>
      </c>
      <c r="O251" s="85">
        <v>2</v>
      </c>
      <c r="P251" s="85">
        <v>12</v>
      </c>
      <c r="Q251" s="83" t="str">
        <f>VLOOKUP('[1]lista umów'!$F253,'[1]słownik_E+'!$A$1:$G$286,7,0)</f>
        <v>http://www.boun.edu.tr</v>
      </c>
      <c r="R251" s="83" t="str">
        <f>VLOOKUP('[1]lista umów'!$F253,'[1]słownik_E+'!$A$1:$G$286,6,0)</f>
        <v xml:space="preserve">
erasmus-outgoing@bogazici.edu.tr
exchange-outgoing@bogazici.edu.tr
Boğaziçi University Incoming Office:
erasmus-incoming@bogazici.edu.tr
exchange-incoming@bogazici.edu.tr
Boğaziçi University Agreements Office:
erasmus.agreements@bogazici.edu.tr
exchange.agreements@bogazici.edu.tr
erasmus-outgoing@bogazici.edu.tr
erasmusagreements@bogazici.edu.tr</v>
      </c>
      <c r="S251" s="83" t="s">
        <v>364</v>
      </c>
      <c r="T251" s="83"/>
    </row>
    <row r="252" spans="1:20" s="86" customFormat="1" x14ac:dyDescent="0.25">
      <c r="A252" s="83" t="str">
        <f>VLOOKUP('[1]lista umów'!$F255,'[1]słownik_E+'!$A$1:$G$286,4,0)</f>
        <v>Turcja</v>
      </c>
      <c r="B252" s="83" t="s">
        <v>97</v>
      </c>
      <c r="C252" s="83" t="str">
        <f>VLOOKUP('[1]lista umów'!$F255,'[1]słownik_E+'!$A$1:$G$286,2,0)</f>
        <v>Özyeğin Üniversitesi</v>
      </c>
      <c r="D252" s="83" t="str">
        <f>VLOOKUP('[1]lista umów'!$F255,'[1]słownik_E+'!$A$1:$G$286,3,0)</f>
        <v>Ozyegin University</v>
      </c>
      <c r="E252" s="83" t="s">
        <v>399</v>
      </c>
      <c r="F252" s="83" t="s">
        <v>21</v>
      </c>
      <c r="G252" s="84">
        <v>47026</v>
      </c>
      <c r="H252" s="83" t="s">
        <v>184</v>
      </c>
      <c r="I252" s="83" t="str">
        <f>VLOOKUP([1]!Tabela1[[#This Row],[wydział]],[1]słownik!$F$2:$G$12,2,0)</f>
        <v>dziedzina nauk inżynieryjno-technicznych / informatyka techniczna i telekomunikacja</v>
      </c>
      <c r="J252" s="83" t="s">
        <v>121</v>
      </c>
      <c r="K252" s="83" t="str">
        <f>VLOOKUP(J252,[1]słownik!$I$2:$J$31,2,0)</f>
        <v>Electronics and Automation</v>
      </c>
      <c r="L252" s="83" t="s">
        <v>90</v>
      </c>
      <c r="M252" s="85">
        <v>2</v>
      </c>
      <c r="N252" s="85">
        <v>12</v>
      </c>
      <c r="O252" s="85">
        <v>2</v>
      </c>
      <c r="P252" s="85">
        <v>12</v>
      </c>
      <c r="Q252" s="83" t="str">
        <f>VLOOKUP('[1]lista umów'!$F255,'[1]słownik_E+'!$A$1:$G$286,7,0)</f>
        <v>https://www.ozyegin.edu.tr/</v>
      </c>
      <c r="R252" s="83" t="str">
        <f>VLOOKUP('[1]lista umów'!$F255,'[1]słownik_E+'!$A$1:$G$286,6,0)</f>
        <v xml:space="preserve">international.relations@ozyegin.edu.tr </v>
      </c>
      <c r="S252" s="83" t="s">
        <v>364</v>
      </c>
      <c r="T252" s="83"/>
    </row>
    <row r="253" spans="1:20" s="86" customFormat="1" x14ac:dyDescent="0.25">
      <c r="A253" s="87" t="str">
        <f>VLOOKUP('[1]lista umów'!$F256,'[1]słownik_E+'!$A$1:$G$286,4,0)</f>
        <v>Turcja</v>
      </c>
      <c r="B253" s="87" t="s">
        <v>97</v>
      </c>
      <c r="C253" s="87" t="str">
        <f>VLOOKUP('[1]lista umów'!$F256,'[1]słownik_E+'!$A$1:$G$286,2,0)</f>
        <v>İstanbul Medeniyet Üniversitesi</v>
      </c>
      <c r="D253" s="87" t="str">
        <f>VLOOKUP('[1]lista umów'!$F256,'[1]słownik_E+'!$A$1:$G$286,3,0)</f>
        <v>Istanbul Medeniyet University</v>
      </c>
      <c r="E253" s="87" t="s">
        <v>400</v>
      </c>
      <c r="F253" s="87" t="s">
        <v>21</v>
      </c>
      <c r="G253" s="88">
        <v>46660</v>
      </c>
      <c r="H253" s="87" t="s">
        <v>184</v>
      </c>
      <c r="I253" s="87" t="str">
        <f>VLOOKUP([1]!Tabela1[[#This Row],[wydział]],[1]słownik!$F$2:$G$12,2,0)</f>
        <v>dziedzina nauk inżynieryjno-technicznych / informatyka techniczna i telekomunikacja</v>
      </c>
      <c r="J253" s="87" t="s">
        <v>121</v>
      </c>
      <c r="K253" s="87" t="str">
        <f>VLOOKUP(J253,[1]słownik!$I$2:$J$31,2,0)</f>
        <v>Electronics and Automation</v>
      </c>
      <c r="L253" s="87" t="s">
        <v>24</v>
      </c>
      <c r="M253" s="89">
        <v>2</v>
      </c>
      <c r="N253" s="89">
        <v>10</v>
      </c>
      <c r="O253" s="89">
        <v>2</v>
      </c>
      <c r="P253" s="89">
        <v>10</v>
      </c>
      <c r="Q253" s="87" t="str">
        <f>VLOOKUP('[1]lista umów'!$F256,'[1]słownik_E+'!$A$1:$G$286,7,0)</f>
        <v>https://www.medeniyet.edu.tr/</v>
      </c>
      <c r="R253" s="87" t="str">
        <f>VLOOKUP('[1]lista umów'!$F256,'[1]słownik_E+'!$A$1:$G$286,6,0)</f>
        <v>intero@medeniyet.edu.tr</v>
      </c>
      <c r="S253" s="87" t="s">
        <v>364</v>
      </c>
      <c r="T253" s="87"/>
    </row>
    <row r="254" spans="1:20" s="86" customFormat="1" x14ac:dyDescent="0.25">
      <c r="A254" s="83" t="str">
        <f>VLOOKUP('[1]lista umów'!$F258,'[1]słownik_E+'!$A$1:$G$286,4,0)</f>
        <v>Turcja</v>
      </c>
      <c r="B254" s="83" t="s">
        <v>402</v>
      </c>
      <c r="C254" s="83" t="str">
        <f>VLOOKUP('[1]lista umów'!$F258,'[1]słownik_E+'!$A$1:$G$286,2,0)</f>
        <v>Bursa Uludağ Üniversitesi</v>
      </c>
      <c r="D254" s="83" t="str">
        <f>VLOOKUP('[1]lista umów'!$F258,'[1]słownik_E+'!$A$1:$G$286,3,0)</f>
        <v>Bursa Uludag University</v>
      </c>
      <c r="E254" s="83" t="s">
        <v>403</v>
      </c>
      <c r="F254" s="87" t="s">
        <v>21</v>
      </c>
      <c r="G254" s="84">
        <v>47391</v>
      </c>
      <c r="H254" s="83" t="s">
        <v>184</v>
      </c>
      <c r="I254" s="83" t="str">
        <f>VLOOKUP([1]!Tabela1[[#This Row],[wydział]],[1]słownik!$F$2:$G$12,2,0)</f>
        <v>dziedzina nauk inżynieryjno-technicznych / informatyka techniczna i telekomunikacja</v>
      </c>
      <c r="J254" s="83" t="s">
        <v>121</v>
      </c>
      <c r="K254" s="83" t="str">
        <f>VLOOKUP(J254,[1]słownik!$I$2:$J$31,2,0)</f>
        <v>Electronics and Automation</v>
      </c>
      <c r="L254" s="83" t="s">
        <v>90</v>
      </c>
      <c r="M254" s="85">
        <v>3</v>
      </c>
      <c r="N254" s="85">
        <v>15</v>
      </c>
      <c r="O254" s="85">
        <v>3</v>
      </c>
      <c r="P254" s="85">
        <v>15</v>
      </c>
      <c r="Q254" s="83" t="str">
        <f>VLOOKUP('[1]lista umów'!$F258,'[1]słownik_E+'!$A$1:$G$286,7,0)</f>
        <v>https://www.uludag.edu.tr/</v>
      </c>
      <c r="R254" s="83" t="str">
        <f>VLOOKUP('[1]lista umów'!$F258,'[1]słownik_E+'!$A$1:$G$286,6,0)</f>
        <v>erasmus@uludag.edu.tr</v>
      </c>
      <c r="S254" s="83" t="s">
        <v>364</v>
      </c>
      <c r="T254" s="83"/>
    </row>
    <row r="255" spans="1:20" s="86" customFormat="1" x14ac:dyDescent="0.25">
      <c r="A255" s="87" t="str">
        <f>VLOOKUP('[1]lista umów'!$F196,'[1]słownik_E+'!$A$1:$G$286,4,0)</f>
        <v>Węgry</v>
      </c>
      <c r="B255" s="87" t="s">
        <v>348</v>
      </c>
      <c r="C255" s="87" t="str">
        <f>VLOOKUP('[1]lista umów'!$F196,'[1]słownik_E+'!$A$1:$G$286,2,0)</f>
        <v>Dunaujvarosi Egyetem</v>
      </c>
      <c r="D255" s="87" t="str">
        <f>VLOOKUP('[1]lista umów'!$F196,'[1]słownik_E+'!$A$1:$G$286,3,0)</f>
        <v>Dunaujvarosi Egyetem / University of Dunaujvaros</v>
      </c>
      <c r="E255" s="87" t="s">
        <v>349</v>
      </c>
      <c r="F255" s="87" t="s">
        <v>21</v>
      </c>
      <c r="G255" s="88">
        <v>46660</v>
      </c>
      <c r="H255" s="87" t="s">
        <v>184</v>
      </c>
      <c r="I255" s="87" t="str">
        <f>VLOOKUP([1]!Tabela1[[#This Row],[wydział]],[1]słownik!$F$2:$G$12,2,0)</f>
        <v>dziedzina nauk inżynieryjno-technicznych / informatyka techniczna i telekomunikacja</v>
      </c>
      <c r="J255" s="87" t="s">
        <v>273</v>
      </c>
      <c r="K255" s="87" t="str">
        <f>VLOOKUP(J255,[1]słownik!$I$2:$J$31,2,0)</f>
        <v>Computer Use</v>
      </c>
      <c r="L255" s="87" t="s">
        <v>32</v>
      </c>
      <c r="M255" s="89">
        <v>2</v>
      </c>
      <c r="N255" s="89">
        <v>10</v>
      </c>
      <c r="O255" s="89">
        <v>2</v>
      </c>
      <c r="P255" s="89">
        <v>10</v>
      </c>
      <c r="Q255" s="87" t="str">
        <f>VLOOKUP('[1]lista umów'!$F196,'[1]słownik_E+'!$A$1:$G$286,7,0)</f>
        <v>https://www.uniduna.hu/</v>
      </c>
      <c r="R255" s="87" t="str">
        <f>VLOOKUP('[1]lista umów'!$F196,'[1]słownik_E+'!$A$1:$G$286,6,0)</f>
        <v>gyongyossyk@uniduna.hu</v>
      </c>
      <c r="S255" s="87" t="s">
        <v>187</v>
      </c>
      <c r="T255" s="87"/>
    </row>
    <row r="256" spans="1:20" s="86" customFormat="1" x14ac:dyDescent="0.25">
      <c r="A256" s="83" t="str">
        <f>VLOOKUP('[1]lista umów'!$F197,'[1]słownik_E+'!$A$1:$G$286,4,0)</f>
        <v>Węgry</v>
      </c>
      <c r="B256" s="83" t="s">
        <v>350</v>
      </c>
      <c r="C256" s="83" t="str">
        <f>VLOOKUP('[1]lista umów'!$F197,'[1]słownik_E+'!$A$1:$G$286,2,0)</f>
        <v>Neumann János Egyetem</v>
      </c>
      <c r="D256" s="83" t="str">
        <f>VLOOKUP('[1]lista umów'!$F197,'[1]słownik_E+'!$A$1:$G$286,3,0)</f>
        <v>John von Neumann University (GAMF-Faculty of Engineering and Science)</v>
      </c>
      <c r="E256" s="83" t="s">
        <v>351</v>
      </c>
      <c r="F256" s="83" t="s">
        <v>21</v>
      </c>
      <c r="G256" s="84">
        <v>46660</v>
      </c>
      <c r="H256" s="83" t="s">
        <v>184</v>
      </c>
      <c r="I256" s="83" t="str">
        <f>VLOOKUP([1]!Tabela1[[#This Row],[wydział]],[1]słownik!$F$2:$G$12,2,0)</f>
        <v>dziedzina nauk inżynieryjno-technicznych / informatyka techniczna i telekomunikacja</v>
      </c>
      <c r="J256" s="83" t="s">
        <v>185</v>
      </c>
      <c r="K256" s="83" t="str">
        <f>VLOOKUP(J256,[1]słownik!$I$2:$J$31,2,0)</f>
        <v>Information and Communication Technologies</v>
      </c>
      <c r="L256" s="83" t="s">
        <v>32</v>
      </c>
      <c r="M256" s="85">
        <v>2</v>
      </c>
      <c r="N256" s="85">
        <v>5</v>
      </c>
      <c r="O256" s="85">
        <v>2</v>
      </c>
      <c r="P256" s="85">
        <v>5</v>
      </c>
      <c r="Q256" s="83" t="str">
        <f>VLOOKUP('[1]lista umów'!$F197,'[1]słownik_E+'!$A$1:$G$286,7,0)</f>
        <v>https://nje.hu/</v>
      </c>
      <c r="R256" s="83" t="str">
        <f>VLOOKUP('[1]lista umów'!$F197,'[1]słownik_E+'!$A$1:$G$286,6,0)</f>
        <v>dorman.timea@gamf.uni-neumann.hu; international.office@uni-neumann.hu</v>
      </c>
      <c r="S256" s="83" t="s">
        <v>187</v>
      </c>
      <c r="T256" s="83"/>
    </row>
    <row r="257" spans="1:21" s="86" customFormat="1" x14ac:dyDescent="0.25">
      <c r="A257" s="83" t="str">
        <f>VLOOKUP('[1]lista umów'!$F198,'[1]słownik_E+'!$A$1:$G$286,4,0)</f>
        <v>Włochy</v>
      </c>
      <c r="B257" s="83" t="s">
        <v>104</v>
      </c>
      <c r="C257" s="83" t="str">
        <f>VLOOKUP('[1]lista umów'!$F198,'[1]słownik_E+'!$A$1:$G$286,2,0)</f>
        <v>Politecnico di Bari</v>
      </c>
      <c r="D257" s="83" t="str">
        <f>VLOOKUP('[1]lista umów'!$F198,'[1]słownik_E+'!$A$1:$G$286,3,0)</f>
        <v>Polytechnic University of Bari</v>
      </c>
      <c r="E257" s="83" t="s">
        <v>105</v>
      </c>
      <c r="F257" s="87" t="s">
        <v>21</v>
      </c>
      <c r="G257" s="84">
        <v>46660</v>
      </c>
      <c r="H257" s="83" t="s">
        <v>184</v>
      </c>
      <c r="I257" s="83" t="str">
        <f>VLOOKUP([1]!Tabela1[[#This Row],[wydział]],[1]słownik!$F$2:$G$12,2,0)</f>
        <v>dziedzina nauk inżynieryjno-technicznych / informatyka techniczna i telekomunikacja</v>
      </c>
      <c r="J257" s="83" t="s">
        <v>273</v>
      </c>
      <c r="K257" s="83" t="str">
        <f>VLOOKUP(J257,[1]słownik!$I$2:$J$31,2,0)</f>
        <v>Computer Use</v>
      </c>
      <c r="L257" s="83" t="s">
        <v>24</v>
      </c>
      <c r="M257" s="85">
        <v>2</v>
      </c>
      <c r="N257" s="85">
        <v>10</v>
      </c>
      <c r="O257" s="85">
        <v>2</v>
      </c>
      <c r="P257" s="85">
        <v>10</v>
      </c>
      <c r="Q257" s="83" t="str">
        <f>VLOOKUP('[1]lista umów'!$F198,'[1]słownik_E+'!$A$1:$G$286,7,0)</f>
        <v>http://www.poliba.it/</v>
      </c>
      <c r="R257" s="83" t="str">
        <f>VLOOKUP('[1]lista umów'!$F198,'[1]słownik_E+'!$A$1:$G$286,6,0)</f>
        <v>international@poliba.it; valentina.cassano@poliba.it</v>
      </c>
      <c r="S257" s="83" t="s">
        <v>187</v>
      </c>
      <c r="T257" s="83"/>
    </row>
    <row r="258" spans="1:21" s="86" customFormat="1" x14ac:dyDescent="0.25">
      <c r="A258" s="83" t="str">
        <f>VLOOKUP('[1]lista umów'!$F199,'[1]słownik_E+'!$A$1:$G$286,4,0)</f>
        <v>Włochy</v>
      </c>
      <c r="B258" s="83" t="s">
        <v>352</v>
      </c>
      <c r="C258" s="83" t="str">
        <f>VLOOKUP('[1]lista umów'!$F199,'[1]słownik_E+'!$A$1:$G$286,2,0)</f>
        <v>Università degli Studi di Catania</v>
      </c>
      <c r="D258" s="83" t="str">
        <f>VLOOKUP('[1]lista umów'!$F199,'[1]słownik_E+'!$A$1:$G$286,3,0)</f>
        <v>University of Catania</v>
      </c>
      <c r="E258" s="83" t="s">
        <v>353</v>
      </c>
      <c r="F258" s="83" t="s">
        <v>21</v>
      </c>
      <c r="G258" s="84">
        <v>47026</v>
      </c>
      <c r="H258" s="83" t="s">
        <v>184</v>
      </c>
      <c r="I258" s="83" t="str">
        <f>VLOOKUP([1]!Tabela1[[#This Row],[wydział]],[1]słownik!$F$2:$G$12,2,0)</f>
        <v>dziedzina nauk inżynieryjno-technicznych / informatyka techniczna i telekomunikacja</v>
      </c>
      <c r="J258" s="83" t="s">
        <v>185</v>
      </c>
      <c r="K258" s="83" t="str">
        <f>VLOOKUP(J258,[1]słownik!$I$2:$J$31,2,0)</f>
        <v>Information and Communication Technologies</v>
      </c>
      <c r="L258" s="83" t="s">
        <v>24</v>
      </c>
      <c r="M258" s="85">
        <v>2</v>
      </c>
      <c r="N258" s="85">
        <v>10</v>
      </c>
      <c r="O258" s="85">
        <v>2</v>
      </c>
      <c r="P258" s="85">
        <v>10</v>
      </c>
      <c r="Q258" s="83" t="str">
        <f>VLOOKUP('[1]lista umów'!$F199,'[1]słownik_E+'!$A$1:$G$286,7,0)</f>
        <v>https://www.unict.it</v>
      </c>
      <c r="R258" s="83" t="str">
        <f>VLOOKUP('[1]lista umów'!$F199,'[1]słownik_E+'!$A$1:$G$286,6,0)</f>
        <v>umi@unict.it; sfino@unict.it</v>
      </c>
      <c r="S258" s="83" t="s">
        <v>187</v>
      </c>
      <c r="T258" s="83"/>
    </row>
    <row r="259" spans="1:21" s="86" customFormat="1" x14ac:dyDescent="0.25">
      <c r="A259" s="83" t="str">
        <f>VLOOKUP('[1]lista umów'!$F200,'[1]słownik_E+'!$A$1:$G$286,4,0)</f>
        <v>Włochy</v>
      </c>
      <c r="B259" s="83" t="s">
        <v>114</v>
      </c>
      <c r="C259" s="83" t="str">
        <f>VLOOKUP('[1]lista umów'!$F200,'[1]słownik_E+'!$A$1:$G$286,2,0)</f>
        <v>Università degli Studi Milano-Bicocca</v>
      </c>
      <c r="D259" s="83" t="str">
        <f>VLOOKUP('[1]lista umów'!$F200,'[1]słownik_E+'!$A$1:$G$286,3,0)</f>
        <v>University of Milano-Bicocca</v>
      </c>
      <c r="E259" s="83" t="s">
        <v>354</v>
      </c>
      <c r="F259" s="87" t="s">
        <v>21</v>
      </c>
      <c r="G259" s="84">
        <v>47391</v>
      </c>
      <c r="H259" s="83" t="s">
        <v>184</v>
      </c>
      <c r="I259" s="83" t="str">
        <f>VLOOKUP([1]!Tabela1[[#This Row],[wydział]],[1]słownik!$F$2:$G$12,2,0)</f>
        <v>dziedzina nauk inżynieryjno-technicznych / informatyka techniczna i telekomunikacja</v>
      </c>
      <c r="J259" s="83" t="s">
        <v>273</v>
      </c>
      <c r="K259" s="83" t="str">
        <f>VLOOKUP(J259,[1]słownik!$I$2:$J$31,2,0)</f>
        <v>Computer Use</v>
      </c>
      <c r="L259" s="83" t="s">
        <v>24</v>
      </c>
      <c r="M259" s="85">
        <v>1</v>
      </c>
      <c r="N259" s="85">
        <v>6</v>
      </c>
      <c r="O259" s="85">
        <v>1</v>
      </c>
      <c r="P259" s="85">
        <v>6</v>
      </c>
      <c r="Q259" s="83" t="str">
        <f>VLOOKUP('[1]lista umów'!$F200,'[1]słownik_E+'!$A$1:$G$286,7,0)</f>
        <v>https://www.unimib.it/</v>
      </c>
      <c r="R259" s="83" t="str">
        <f>VLOOKUP('[1]lista umów'!$F200,'[1]słownik_E+'!$A$1:$G$286,6,0)</f>
        <v>erasmus.agreement@unimib.it</v>
      </c>
      <c r="S259" s="83" t="s">
        <v>187</v>
      </c>
      <c r="T259" s="83"/>
    </row>
    <row r="260" spans="1:21" s="86" customFormat="1" x14ac:dyDescent="0.25">
      <c r="A260" s="83" t="str">
        <f>VLOOKUP('[1]lista umów'!$F201,'[1]słownik_E+'!$A$1:$G$286,4,0)</f>
        <v>Włochy</v>
      </c>
      <c r="B260" s="83" t="s">
        <v>355</v>
      </c>
      <c r="C260" s="83" t="str">
        <f>VLOOKUP('[1]lista umów'!$F201,'[1]słownik_E+'!$A$1:$G$286,2,0)</f>
        <v>Universita degli Studi di Pavia</v>
      </c>
      <c r="D260" s="83" t="str">
        <f>VLOOKUP('[1]lista umów'!$F201,'[1]słownik_E+'!$A$1:$G$286,3,0)</f>
        <v>University of Pavia</v>
      </c>
      <c r="E260" s="83" t="s">
        <v>356</v>
      </c>
      <c r="F260" s="83" t="s">
        <v>21</v>
      </c>
      <c r="G260" s="84">
        <v>47391</v>
      </c>
      <c r="H260" s="83" t="s">
        <v>184</v>
      </c>
      <c r="I260" s="83" t="str">
        <f>VLOOKUP([1]!Tabela1[[#This Row],[wydział]],[1]słownik!$F$2:$G$12,2,0)</f>
        <v>dziedzina nauk inżynieryjno-technicznych / informatyka techniczna i telekomunikacja</v>
      </c>
      <c r="J260" s="83" t="s">
        <v>357</v>
      </c>
      <c r="K260" s="83" t="s">
        <v>358</v>
      </c>
      <c r="L260" s="83" t="s">
        <v>32</v>
      </c>
      <c r="M260" s="85">
        <v>2</v>
      </c>
      <c r="N260" s="85">
        <v>12</v>
      </c>
      <c r="O260" s="85">
        <v>2</v>
      </c>
      <c r="P260" s="85">
        <v>12</v>
      </c>
      <c r="Q260" s="83" t="str">
        <f>VLOOKUP('[1]lista umów'!$F201,'[1]słownik_E+'!$A$1:$G$286,7,0)</f>
        <v>http://www.unipv.eu</v>
      </c>
      <c r="R260" s="83" t="str">
        <f>VLOOKUP('[1]lista umów'!$F201,'[1]słownik_E+'!$A$1:$G$286,6,0)</f>
        <v>outgoing.erasmus@unipv.it</v>
      </c>
      <c r="S260" s="83" t="s">
        <v>187</v>
      </c>
      <c r="T260" s="83"/>
    </row>
    <row r="261" spans="1:21" s="98" customFormat="1" x14ac:dyDescent="0.25">
      <c r="A261" s="83" t="str">
        <f>VLOOKUP('[1]lista umów'!$F202,'[1]słownik_E+'!$A$1:$G$286,4,0)</f>
        <v>Włochy</v>
      </c>
      <c r="B261" s="83" t="s">
        <v>116</v>
      </c>
      <c r="C261" s="83" t="str">
        <f>VLOOKUP('[1]lista umów'!$F202,'[1]słownik_E+'!$A$1:$G$286,2,0)</f>
        <v>Universita degli Studi di Roma La Sapienza</v>
      </c>
      <c r="D261" s="83" t="str">
        <f>VLOOKUP('[1]lista umów'!$F202,'[1]słownik_E+'!$A$1:$G$286,3,0)</f>
        <v>Sapienza University of Rome</v>
      </c>
      <c r="E261" s="83" t="s">
        <v>118</v>
      </c>
      <c r="F261" s="87" t="s">
        <v>21</v>
      </c>
      <c r="G261" s="84">
        <v>46660</v>
      </c>
      <c r="H261" s="83" t="s">
        <v>184</v>
      </c>
      <c r="I261" s="83" t="str">
        <f>VLOOKUP([1]!Tabela1[[#This Row],[wydział]],[1]słownik!$F$2:$G$12,2,0)</f>
        <v>dziedzina nauk inżynieryjno-technicznych / informatyka techniczna i telekomunikacja</v>
      </c>
      <c r="J261" s="83" t="s">
        <v>185</v>
      </c>
      <c r="K261" s="83" t="str">
        <f>VLOOKUP(J261,[1]słownik!$I$2:$J$31,2,0)</f>
        <v>Information and Communication Technologies</v>
      </c>
      <c r="L261" s="83" t="s">
        <v>24</v>
      </c>
      <c r="M261" s="85">
        <v>2</v>
      </c>
      <c r="N261" s="85">
        <v>6</v>
      </c>
      <c r="O261" s="85">
        <v>2</v>
      </c>
      <c r="P261" s="85">
        <v>6</v>
      </c>
      <c r="Q261" s="83" t="str">
        <f>VLOOKUP('[1]lista umów'!$F202,'[1]słownik_E+'!$A$1:$G$286,7,0)</f>
        <v>http://www.uniroma1.it/</v>
      </c>
      <c r="R261" s="83" t="str">
        <f>VLOOKUP('[1]lista umów'!$F202,'[1]słownik_E+'!$A$1:$G$286,6,0)</f>
        <v>daniela.deleo@uniroma1.it; ingerasmus@uniroma1.it</v>
      </c>
      <c r="S261" s="83" t="s">
        <v>187</v>
      </c>
      <c r="T261" s="83"/>
      <c r="U261" s="86"/>
    </row>
    <row r="262" spans="1:21" s="98" customFormat="1" x14ac:dyDescent="0.25">
      <c r="A262" s="83" t="s">
        <v>214</v>
      </c>
      <c r="B262" s="83" t="s">
        <v>116</v>
      </c>
      <c r="C262" s="83" t="s">
        <v>359</v>
      </c>
      <c r="D262" s="83" t="s">
        <v>360</v>
      </c>
      <c r="E262" s="83" t="s">
        <v>118</v>
      </c>
      <c r="F262" s="83" t="s">
        <v>21</v>
      </c>
      <c r="G262" s="84">
        <v>46660</v>
      </c>
      <c r="H262" s="83" t="s">
        <v>184</v>
      </c>
      <c r="I262" s="83" t="str">
        <f>VLOOKUP([1]!Tabela1[[#This Row],[wydział]],[1]słownik!$F$2:$G$12,2,0)</f>
        <v>dziedzina nauk inżynieryjno-technicznych / informatyka techniczna i telekomunikacja</v>
      </c>
      <c r="J262" s="83" t="s">
        <v>357</v>
      </c>
      <c r="K262" s="83" t="s">
        <v>361</v>
      </c>
      <c r="L262" s="83" t="s">
        <v>41</v>
      </c>
      <c r="M262" s="85">
        <v>2</v>
      </c>
      <c r="N262" s="85">
        <v>6</v>
      </c>
      <c r="O262" s="85">
        <v>2</v>
      </c>
      <c r="P262" s="85">
        <v>6</v>
      </c>
      <c r="Q262" s="93" t="s">
        <v>362</v>
      </c>
      <c r="R262" s="83" t="s">
        <v>363</v>
      </c>
      <c r="S262" s="83" t="s">
        <v>187</v>
      </c>
      <c r="T262" s="83"/>
      <c r="U262" s="86"/>
    </row>
    <row r="263" spans="1:21" s="98" customFormat="1" x14ac:dyDescent="0.25">
      <c r="A263" s="83" t="str">
        <f>VLOOKUP('[1]lista umów'!$F259,'[1]słownik_E+'!$A$1:$G$286,4,0)</f>
        <v>Włochy</v>
      </c>
      <c r="B263" s="83" t="s">
        <v>210</v>
      </c>
      <c r="C263" s="83" t="str">
        <f>VLOOKUP('[1]lista umów'!$F259,'[1]słownik_E+'!$A$1:$G$286,2,0)</f>
        <v>Alma Mater Studiorum - Università di Bologna</v>
      </c>
      <c r="D263" s="83" t="str">
        <f>VLOOKUP('[1]lista umów'!$F259,'[1]słownik_E+'!$A$1:$G$286,3,0)</f>
        <v>University of Bologna</v>
      </c>
      <c r="E263" s="83" t="s">
        <v>211</v>
      </c>
      <c r="F263" s="83" t="s">
        <v>21</v>
      </c>
      <c r="G263" s="84">
        <v>47026</v>
      </c>
      <c r="H263" s="83" t="s">
        <v>184</v>
      </c>
      <c r="I263" s="83" t="str">
        <f>VLOOKUP([1]!Tabela1[[#This Row],[wydział]],[1]słownik!$F$2:$G$12,2,0)</f>
        <v>dziedzina nauk inżynieryjno-technicznych / informatyka techniczna i telekomunikacja</v>
      </c>
      <c r="J263" s="83" t="s">
        <v>121</v>
      </c>
      <c r="K263" s="83" t="str">
        <f>VLOOKUP(J263,[1]słownik!$I$2:$J$31,2,0)</f>
        <v>Electronics and Automation</v>
      </c>
      <c r="L263" s="83" t="s">
        <v>90</v>
      </c>
      <c r="M263" s="85">
        <v>3</v>
      </c>
      <c r="N263" s="85">
        <v>18</v>
      </c>
      <c r="O263" s="85">
        <v>3</v>
      </c>
      <c r="P263" s="85">
        <v>18</v>
      </c>
      <c r="Q263" s="83" t="str">
        <f>VLOOKUP('[1]lista umów'!$F259,'[1]słownik_E+'!$A$1:$G$286,7,0)</f>
        <v>http://unibo.it/</v>
      </c>
      <c r="R263" s="83" t="str">
        <f>VLOOKUP('[1]lista umów'!$F259,'[1]słownik_E+'!$A$1:$G$286,6,0)</f>
        <v xml:space="preserve">erasmus@unibo.it </v>
      </c>
      <c r="S263" s="83" t="s">
        <v>364</v>
      </c>
      <c r="T263" s="83"/>
      <c r="U263" s="86"/>
    </row>
    <row r="264" spans="1:21" s="98" customFormat="1" x14ac:dyDescent="0.25">
      <c r="A264" s="87" t="str">
        <f>VLOOKUP('[1]lista umów'!$F260,'[1]słownik_E+'!$A$1:$G$286,4,0)</f>
        <v>Włochy</v>
      </c>
      <c r="B264" s="87" t="s">
        <v>112</v>
      </c>
      <c r="C264" s="87" t="str">
        <f>VLOOKUP('[1]lista umów'!$F260,'[1]słownik_E+'!$A$1:$G$286,2,0)</f>
        <v>Università degli Studi di Firenze</v>
      </c>
      <c r="D264" s="87" t="str">
        <f>VLOOKUP('[1]lista umów'!$F260,'[1]słownik_E+'!$A$1:$G$286,3,0)</f>
        <v>University of Florence</v>
      </c>
      <c r="E264" s="87" t="s">
        <v>113</v>
      </c>
      <c r="F264" s="87" t="s">
        <v>21</v>
      </c>
      <c r="G264" s="88">
        <v>47391</v>
      </c>
      <c r="H264" s="87" t="s">
        <v>184</v>
      </c>
      <c r="I264" s="87" t="str">
        <f>VLOOKUP([1]!Tabela1[[#This Row],[wydział]],[1]słownik!$F$2:$G$12,2,0)</f>
        <v>dziedzina nauk inżynieryjno-technicznych / informatyka techniczna i telekomunikacja</v>
      </c>
      <c r="J264" s="87" t="s">
        <v>121</v>
      </c>
      <c r="K264" s="87" t="str">
        <f>VLOOKUP(J264,[1]słownik!$I$2:$J$31,2,0)</f>
        <v>Electronics and Automation</v>
      </c>
      <c r="L264" s="87" t="s">
        <v>32</v>
      </c>
      <c r="M264" s="89">
        <v>1</v>
      </c>
      <c r="N264" s="89">
        <v>6</v>
      </c>
      <c r="O264" s="89">
        <v>1</v>
      </c>
      <c r="P264" s="89">
        <v>6</v>
      </c>
      <c r="Q264" s="87" t="str">
        <f>VLOOKUP('[1]lista umów'!$F260,'[1]słownik_E+'!$A$1:$G$286,7,0)</f>
        <v xml:space="preserve">http://www.unifi.it/ </v>
      </c>
      <c r="R264" s="87" t="str">
        <f>VLOOKUP('[1]lista umów'!$F260,'[1]słownik_E+'!$A$1:$G$286,6,0)</f>
        <v xml:space="preserve">incoming@architettura.unifi.it; socrates-novoli@adm.unifi.it </v>
      </c>
      <c r="S264" s="87" t="s">
        <v>364</v>
      </c>
      <c r="T264" s="87"/>
      <c r="U264" s="86"/>
    </row>
    <row r="265" spans="1:21" s="98" customFormat="1" x14ac:dyDescent="0.25">
      <c r="A265" s="83" t="str">
        <f>VLOOKUP('[1]lista umów'!$F261,'[1]słownik_E+'!$A$1:$G$286,4,0)</f>
        <v>Włochy</v>
      </c>
      <c r="B265" s="83" t="s">
        <v>114</v>
      </c>
      <c r="C265" s="83" t="str">
        <f>VLOOKUP('[1]lista umów'!$F261,'[1]słownik_E+'!$A$1:$G$286,2,0)</f>
        <v>Politecnico di Milano</v>
      </c>
      <c r="D265" s="83" t="str">
        <f>VLOOKUP('[1]lista umów'!$F261,'[1]słownik_E+'!$A$1:$G$286,3,0)</f>
        <v>Polytechnic University of Milan</v>
      </c>
      <c r="E265" s="83" t="s">
        <v>115</v>
      </c>
      <c r="F265" s="83" t="s">
        <v>21</v>
      </c>
      <c r="G265" s="84">
        <v>46660</v>
      </c>
      <c r="H265" s="83" t="s">
        <v>184</v>
      </c>
      <c r="I265" s="83" t="str">
        <f>VLOOKUP([1]!Tabela1[[#This Row],[wydział]],[1]słownik!$F$2:$G$12,2,0)</f>
        <v>dziedzina nauk inżynieryjno-technicznych / inżynieria lądowa, geodezja i transport</v>
      </c>
      <c r="J265" s="83" t="s">
        <v>121</v>
      </c>
      <c r="K265" s="83" t="str">
        <f>VLOOKUP(J265,[1]słownik!$I$2:$J$31,2,0)</f>
        <v>Electronics and Automation</v>
      </c>
      <c r="L265" s="83" t="s">
        <v>32</v>
      </c>
      <c r="M265" s="85">
        <v>2</v>
      </c>
      <c r="N265" s="85">
        <v>12</v>
      </c>
      <c r="O265" s="85">
        <v>2</v>
      </c>
      <c r="P265" s="85">
        <v>12</v>
      </c>
      <c r="Q265" s="83" t="str">
        <f>VLOOKUP('[1]lista umów'!$F261,'[1]słownik_E+'!$A$1:$G$286,7,0)</f>
        <v>http://www.polimi.it/</v>
      </c>
      <c r="R265" s="83" t="str">
        <f>VLOOKUP('[1]lista umów'!$F261,'[1]słownik_E+'!$A$1:$G$286,6,0)</f>
        <v xml:space="preserve">erasmus@polimi.it </v>
      </c>
      <c r="S265" s="83" t="s">
        <v>364</v>
      </c>
      <c r="T265" s="83"/>
      <c r="U265" s="86"/>
    </row>
    <row r="266" spans="1:21" s="98" customFormat="1" x14ac:dyDescent="0.25">
      <c r="A266" s="87" t="str">
        <f>VLOOKUP('[1]lista umów'!$F262,'[1]słownik_E+'!$A$1:$G$286,4,0)</f>
        <v>Włochy</v>
      </c>
      <c r="B266" s="87" t="s">
        <v>212</v>
      </c>
      <c r="C266" s="87" t="str">
        <f>VLOOKUP('[1]lista umów'!$F262,'[1]słownik_E+'!$A$1:$G$286,2,0)</f>
        <v>Università degli Studi di Napoli Federico II</v>
      </c>
      <c r="D266" s="87" t="str">
        <f>VLOOKUP('[1]lista umów'!$F262,'[1]słownik_E+'!$A$1:$G$286,3,0)</f>
        <v>University of Naples Federico II</v>
      </c>
      <c r="E266" s="87" t="s">
        <v>213</v>
      </c>
      <c r="F266" s="87" t="s">
        <v>21</v>
      </c>
      <c r="G266" s="88">
        <v>46660</v>
      </c>
      <c r="H266" s="87" t="s">
        <v>184</v>
      </c>
      <c r="I266" s="87" t="str">
        <f>VLOOKUP([1]!Tabela1[[#This Row],[wydział]],[1]słownik!$F$2:$G$12,2,0)</f>
        <v>dziedzina nauk inżynieryjno-technicznych / inżynieria lądowa, geodezja i transport</v>
      </c>
      <c r="J266" s="87" t="s">
        <v>185</v>
      </c>
      <c r="K266" s="87" t="str">
        <f>VLOOKUP(J266,[1]słownik!$I$2:$J$31,2,0)</f>
        <v>Information and Communication Technologies</v>
      </c>
      <c r="L266" s="87" t="s">
        <v>24</v>
      </c>
      <c r="M266" s="89">
        <v>2</v>
      </c>
      <c r="N266" s="89">
        <v>20</v>
      </c>
      <c r="O266" s="89">
        <v>2</v>
      </c>
      <c r="P266" s="89">
        <v>20</v>
      </c>
      <c r="Q266" s="87" t="str">
        <f>VLOOKUP('[1]lista umów'!$F262,'[1]słownik_E+'!$A$1:$G$286,7,0)</f>
        <v>www.unina.it</v>
      </c>
      <c r="R266" s="87" t="str">
        <f>VLOOKUP('[1]lista umów'!$F262,'[1]słownik_E+'!$A$1:$G$286,6,0)</f>
        <v>international@unina.it; ddesimon@unina.it</v>
      </c>
      <c r="S266" s="87" t="s">
        <v>364</v>
      </c>
      <c r="T266" s="87"/>
      <c r="U266" s="86"/>
    </row>
    <row r="267" spans="1:21" s="98" customFormat="1" x14ac:dyDescent="0.25">
      <c r="A267" s="83" t="str">
        <f>VLOOKUP('[1]lista umów'!$F263,'[1]słownik_E+'!$A$1:$G$286,4,0)</f>
        <v>Włochy</v>
      </c>
      <c r="B267" s="83" t="s">
        <v>404</v>
      </c>
      <c r="C267" s="83" t="str">
        <f>VLOOKUP('[1]lista umów'!$F263,'[1]słownik_E+'!$A$1:$G$286,2,0)</f>
        <v>Università degli Studi di Siena</v>
      </c>
      <c r="D267" s="83" t="str">
        <f>VLOOKUP('[1]lista umów'!$F263,'[1]słownik_E+'!$A$1:$G$286,3,0)</f>
        <v>University of Siena</v>
      </c>
      <c r="E267" s="83" t="s">
        <v>405</v>
      </c>
      <c r="F267" s="83" t="s">
        <v>21</v>
      </c>
      <c r="G267" s="84">
        <v>47026</v>
      </c>
      <c r="H267" s="83" t="s">
        <v>184</v>
      </c>
      <c r="I267" s="83" t="str">
        <f>VLOOKUP([1]!Tabela1[[#This Row],[wydział]],[1]słownik!$F$2:$G$12,2,0)</f>
        <v>dziedzina nauk inżynieryjno-technicznych / inżynieria lądowa, geodezja i transport</v>
      </c>
      <c r="J267" s="83" t="s">
        <v>185</v>
      </c>
      <c r="K267" s="83" t="str">
        <f>VLOOKUP(J267,[1]słownik!$I$2:$J$31,2,0)</f>
        <v>Information and Communication Technologies</v>
      </c>
      <c r="L267" s="83" t="s">
        <v>24</v>
      </c>
      <c r="M267" s="85">
        <v>2</v>
      </c>
      <c r="N267" s="85">
        <v>10</v>
      </c>
      <c r="O267" s="85">
        <v>2</v>
      </c>
      <c r="P267" s="85">
        <v>10</v>
      </c>
      <c r="Q267" s="83" t="str">
        <f>VLOOKUP('[1]lista umów'!$F263,'[1]słownik_E+'!$A$1:$G$286,7,0)</f>
        <v>http://www.unisi.it</v>
      </c>
      <c r="R267" s="83" t="str">
        <f>VLOOKUP('[1]lista umów'!$F263,'[1]słownik_E+'!$A$1:$G$286,6,0)</f>
        <v>giovanni.giambene@unisi.it</v>
      </c>
      <c r="S267" s="83" t="s">
        <v>364</v>
      </c>
      <c r="T267" s="83"/>
      <c r="U267" s="86"/>
    </row>
    <row r="268" spans="1:21" s="98" customFormat="1" x14ac:dyDescent="0.25">
      <c r="A268" s="83" t="str">
        <f>VLOOKUP('[1]lista umów'!$F264,'[1]słownik_E+'!$A$1:$G$286,4,0)</f>
        <v>Włochy</v>
      </c>
      <c r="B268" s="83" t="s">
        <v>406</v>
      </c>
      <c r="C268" s="83" t="str">
        <f>VLOOKUP('[1]lista umów'!$F264,'[1]słownik_E+'!$A$1:$G$286,2,0)</f>
        <v>Politecnico di Torino</v>
      </c>
      <c r="D268" s="83" t="str">
        <f>VLOOKUP('[1]lista umów'!$F264,'[1]słownik_E+'!$A$1:$G$286,3,0)</f>
        <v>Politecnico di Torino</v>
      </c>
      <c r="E268" s="83" t="s">
        <v>407</v>
      </c>
      <c r="F268" s="87" t="s">
        <v>21</v>
      </c>
      <c r="G268" s="84">
        <v>46660</v>
      </c>
      <c r="H268" s="83" t="s">
        <v>184</v>
      </c>
      <c r="I268" s="83" t="str">
        <f>VLOOKUP([1]!Tabela1[[#This Row],[wydział]],[1]słownik!$F$2:$G$12,2,0)</f>
        <v>dziedzina nauk inżynieryjno-technicznych / inżynieria lądowa, geodezja i transport</v>
      </c>
      <c r="J268" s="83" t="s">
        <v>121</v>
      </c>
      <c r="K268" s="83" t="str">
        <f>VLOOKUP(J268,[1]słownik!$I$2:$J$31,2,0)</f>
        <v>Electronics and Automation</v>
      </c>
      <c r="L268" s="83" t="s">
        <v>90</v>
      </c>
      <c r="M268" s="85">
        <v>4</v>
      </c>
      <c r="N268" s="85">
        <v>48</v>
      </c>
      <c r="O268" s="85">
        <v>4</v>
      </c>
      <c r="P268" s="85">
        <v>48</v>
      </c>
      <c r="Q268" s="83" t="str">
        <f>VLOOKUP('[1]lista umów'!$F264,'[1]słownik_E+'!$A$1:$G$286,7,0)</f>
        <v>http://www.polito.it/</v>
      </c>
      <c r="R268" s="83" t="str">
        <f>VLOOKUP('[1]lista umów'!$F264,'[1]słownik_E+'!$A$1:$G$286,6,0)</f>
        <v>mobilita.studenti@polito.it; incoming.students@polito.it</v>
      </c>
      <c r="S268" s="83" t="s">
        <v>364</v>
      </c>
      <c r="T268" s="83"/>
      <c r="U268" s="86"/>
    </row>
    <row r="269" spans="1:21" s="98" customFormat="1" x14ac:dyDescent="0.25">
      <c r="A269" s="95" t="s">
        <v>692</v>
      </c>
      <c r="B269" s="95" t="s">
        <v>469</v>
      </c>
      <c r="C269" s="95" t="str">
        <f>VLOOKUP('[1]lista umów'!$F599,'[1]słownik_E+'!$A$1:$G$286,2,0)</f>
        <v>Università degli Studi di Padova</v>
      </c>
      <c r="D269" s="95" t="s">
        <v>693</v>
      </c>
      <c r="E269" s="99" t="s">
        <v>470</v>
      </c>
      <c r="F269" s="95" t="s">
        <v>21</v>
      </c>
      <c r="G269" s="96">
        <v>47026</v>
      </c>
      <c r="H269" s="95" t="s">
        <v>184</v>
      </c>
      <c r="I269" s="95"/>
      <c r="J269" s="100" t="s">
        <v>121</v>
      </c>
      <c r="K269" s="95"/>
      <c r="L269" s="95" t="s">
        <v>24</v>
      </c>
      <c r="M269" s="101">
        <v>2</v>
      </c>
      <c r="N269" s="101">
        <v>12</v>
      </c>
      <c r="O269" s="101">
        <v>2</v>
      </c>
      <c r="P269" s="101">
        <v>12</v>
      </c>
      <c r="Q269" s="95" t="s">
        <v>694</v>
      </c>
      <c r="R269" s="95" t="s">
        <v>695</v>
      </c>
      <c r="S269" s="95" t="s">
        <v>364</v>
      </c>
      <c r="T269" s="95"/>
    </row>
    <row r="270" spans="1:21" s="46" customFormat="1" x14ac:dyDescent="0.25">
      <c r="A270" s="47" t="str">
        <f>VLOOKUP('[1]lista umów'!$F265,'[1]słownik_E+'!$A$1:$G$286,4,0)</f>
        <v>Belgia</v>
      </c>
      <c r="B270" s="47" t="s">
        <v>126</v>
      </c>
      <c r="C270" s="47" t="str">
        <f>VLOOKUP('[1]lista umów'!$F265,'[1]słownik_E+'!$A$1:$G$286,2,0)</f>
        <v>Katholieke Universiteit Leuven</v>
      </c>
      <c r="D270" s="47" t="s">
        <v>127</v>
      </c>
      <c r="E270" s="47" t="s">
        <v>128</v>
      </c>
      <c r="F270" s="47" t="s">
        <v>21</v>
      </c>
      <c r="G270" s="48">
        <v>47756</v>
      </c>
      <c r="H270" s="47" t="s">
        <v>232</v>
      </c>
      <c r="I270" s="47" t="str">
        <f>VLOOKUP([1]!Tabela1[[#This Row],[wydział]],[1]słownik!$F$2:$G$12,2,0)</f>
        <v>dziedzina nauk inżynieryjno-technicznych / inżynieria lądowa, geodezja i transport</v>
      </c>
      <c r="J270" s="47" t="s">
        <v>381</v>
      </c>
      <c r="K270" s="47" t="str">
        <f>VLOOKUP(J270,[1]słownik!$I$2:$J$31,2,0)</f>
        <v>Building and Civil Engineering</v>
      </c>
      <c r="L270" s="47" t="s">
        <v>24</v>
      </c>
      <c r="M270" s="49">
        <v>2</v>
      </c>
      <c r="N270" s="49">
        <v>12</v>
      </c>
      <c r="O270" s="49">
        <v>2</v>
      </c>
      <c r="P270" s="49">
        <v>12</v>
      </c>
      <c r="Q270" s="47" t="str">
        <f>VLOOKUP('[1]lista umów'!$F265,'[1]słownik_E+'!$A$1:$G$286,7,0)</f>
        <v>https://www.kuleuven.be/</v>
      </c>
      <c r="R270" s="47" t="str">
        <f>VLOOKUP('[1]lista umów'!$F265,'[1]słownik_E+'!$A$1:$G$286,6,0)</f>
        <v xml:space="preserve">elke.timmermans@int.kuleuven.be; hilde.lauwereys@kuleuven.be; </v>
      </c>
      <c r="S270" s="47" t="s">
        <v>383</v>
      </c>
      <c r="T270" s="47"/>
    </row>
    <row r="271" spans="1:21" s="46" customFormat="1" x14ac:dyDescent="0.25">
      <c r="A271" s="43" t="str">
        <f>VLOOKUP('[1]lista umów'!$F266,'[1]słownik_E+'!$A$1:$G$286,4,0)</f>
        <v>Belgia</v>
      </c>
      <c r="B271" s="43" t="str">
        <f>VLOOKUP('[1]lista umów'!$F266,'[1]słownik_E+'!$A$1:$G$286,5,0)</f>
        <v>Mons</v>
      </c>
      <c r="C271" s="43" t="str">
        <f>VLOOKUP('[1]lista umów'!$F266,'[1]słownik_E+'!$A$1:$G$286,2,0)</f>
        <v>Université de Mons</v>
      </c>
      <c r="D271" s="43" t="str">
        <f>VLOOKUP('[1]lista umów'!$F266,'[1]słownik_E+'!$A$1:$G$286,3,0)</f>
        <v>University of Mons</v>
      </c>
      <c r="E271" s="43" t="s">
        <v>275</v>
      </c>
      <c r="F271" s="43" t="s">
        <v>21</v>
      </c>
      <c r="G271" s="44">
        <v>47026</v>
      </c>
      <c r="H271" s="43" t="s">
        <v>232</v>
      </c>
      <c r="I271" s="43" t="str">
        <f>VLOOKUP([1]!Tabela1[[#This Row],[wydział]],[1]słownik!$F$2:$G$12,2,0)</f>
        <v>dziedzina nauk inżynieryjno-technicznych / inżynieria lądowa, geodezja i transport</v>
      </c>
      <c r="J271" s="43" t="s">
        <v>381</v>
      </c>
      <c r="K271" s="43" t="str">
        <f>VLOOKUP(J271,[1]słownik!$I$2:$J$31,2,0)</f>
        <v>Building and Civil Engineering</v>
      </c>
      <c r="L271" s="43" t="s">
        <v>32</v>
      </c>
      <c r="M271" s="45">
        <v>2</v>
      </c>
      <c r="N271" s="45">
        <v>20</v>
      </c>
      <c r="O271" s="45">
        <v>2</v>
      </c>
      <c r="P271" s="45">
        <v>20</v>
      </c>
      <c r="Q271" s="43" t="str">
        <f>VLOOKUP('[1]lista umów'!$F266,'[1]słownik_E+'!$A$1:$G$286,7,0)</f>
        <v>https://web.umons.ac.be/</v>
      </c>
      <c r="R271" s="43" t="str">
        <f>VLOOKUP('[1]lista umów'!$F266,'[1]słownik_E+'!$A$1:$G$286,6,0)</f>
        <v xml:space="preserve">geraldine.berger@umons.ac.be; relint@umons.ac.be;  </v>
      </c>
      <c r="S271" s="43" t="s">
        <v>383</v>
      </c>
      <c r="T271" s="43"/>
    </row>
    <row r="272" spans="1:21" s="46" customFormat="1" x14ac:dyDescent="0.25">
      <c r="A272" s="43" t="str">
        <f>VLOOKUP('[1]lista umów'!$F304,'[1]słownik_E+'!$A$1:$G$286,4,0)</f>
        <v>Bułgaria</v>
      </c>
      <c r="B272" s="43" t="s">
        <v>442</v>
      </c>
      <c r="C272" s="43" t="str">
        <f>VLOOKUP('[1]lista umów'!$F304,'[1]słownik_E+'!$A$1:$G$286,2,0)</f>
        <v>Технически университет – Варна</v>
      </c>
      <c r="D272" s="43" t="str">
        <f>VLOOKUP('[1]lista umów'!$F304,'[1]słownik_E+'!$A$1:$G$286,3,0)</f>
        <v>Technical University of Varna</v>
      </c>
      <c r="E272" s="43" t="s">
        <v>443</v>
      </c>
      <c r="F272" s="43" t="s">
        <v>21</v>
      </c>
      <c r="G272" s="44">
        <v>47391</v>
      </c>
      <c r="H272" s="43" t="s">
        <v>232</v>
      </c>
      <c r="I272" s="43" t="str">
        <f>VLOOKUP([1]!Tabela1[[#This Row],[wydział]],[1]słownik!$F$2:$G$12,2,0)</f>
        <v>dziedzina nauk inżynieryjno-technicznych / inżynieria lądowa, geodezja i transport</v>
      </c>
      <c r="J272" s="43" t="s">
        <v>425</v>
      </c>
      <c r="K272" s="43" t="str">
        <f>VLOOKUP(J272,[1]słownik!$I$2:$J$31,2,0)</f>
        <v>Mechanics and Metal Trades</v>
      </c>
      <c r="L272" s="43" t="s">
        <v>24</v>
      </c>
      <c r="M272" s="45">
        <v>2</v>
      </c>
      <c r="N272" s="45">
        <v>10</v>
      </c>
      <c r="O272" s="45">
        <v>2</v>
      </c>
      <c r="P272" s="45">
        <v>10</v>
      </c>
      <c r="Q272" s="43" t="str">
        <f>VLOOKUP('[1]lista umów'!$F304,'[1]słownik_E+'!$A$1:$G$286,7,0)</f>
        <v>https://www1.tu-varna.bg/</v>
      </c>
      <c r="R272" s="43" t="str">
        <f>VLOOKUP('[1]lista umów'!$F304,'[1]słownik_E+'!$A$1:$G$286,6,0)</f>
        <v>erasmus@tu-varna.bg</v>
      </c>
      <c r="S272" s="43" t="s">
        <v>233</v>
      </c>
      <c r="T272" s="43"/>
    </row>
    <row r="273" spans="1:21" s="46" customFormat="1" x14ac:dyDescent="0.25">
      <c r="A273" s="47" t="str">
        <f>VLOOKUP('[1]lista umów'!$F305,'[1]słownik_E+'!$A$1:$G$286,4,0)</f>
        <v>Bułgaria</v>
      </c>
      <c r="B273" s="47" t="s">
        <v>444</v>
      </c>
      <c r="C273" s="47" t="str">
        <f>VLOOKUP('[1]lista umów'!$F305,'[1]słownik_E+'!$A$1:$G$286,2,0)</f>
        <v>Русенски университет "Ангел Кънчев"</v>
      </c>
      <c r="D273" s="47" t="str">
        <f>VLOOKUP('[1]lista umów'!$F305,'[1]słownik_E+'!$A$1:$G$286,3,0)</f>
        <v>University of Ruse</v>
      </c>
      <c r="E273" s="47" t="s">
        <v>445</v>
      </c>
      <c r="F273" s="47" t="s">
        <v>21</v>
      </c>
      <c r="G273" s="48">
        <v>47391</v>
      </c>
      <c r="H273" s="47" t="s">
        <v>232</v>
      </c>
      <c r="I273" s="47" t="str">
        <f>VLOOKUP([1]!Tabela1[[#This Row],[wydział]],[1]słownik!$F$2:$G$12,2,0)</f>
        <v>dziedzina nauk inżynieryjno-technicznych / inżynieria lądowa, geodezja i transport</v>
      </c>
      <c r="J273" s="47" t="s">
        <v>446</v>
      </c>
      <c r="K273" s="47" t="e">
        <f>VLOOKUP(J273,[1]słownik!$I$2:$J$31,2,0)</f>
        <v>#N/A</v>
      </c>
      <c r="L273" s="47" t="s">
        <v>24</v>
      </c>
      <c r="M273" s="49">
        <v>2</v>
      </c>
      <c r="N273" s="49">
        <v>20</v>
      </c>
      <c r="O273" s="49">
        <v>2</v>
      </c>
      <c r="P273" s="49">
        <v>20</v>
      </c>
      <c r="Q273" s="47" t="str">
        <f>VLOOKUP('[1]lista umów'!$F305,'[1]słownik_E+'!$A$1:$G$286,7,0)</f>
        <v>https://www.uni-ruse.bg/</v>
      </c>
      <c r="R273" s="47" t="str">
        <f>VLOOKUP('[1]lista umów'!$F305,'[1]słownik_E+'!$A$1:$G$286,6,0)</f>
        <v>outgoing students, agreements: mbogdanova@uni-ruse.bg, incoming students, staff: dgeorgieva@uni-ruse.bg</v>
      </c>
      <c r="S273" s="47" t="s">
        <v>233</v>
      </c>
      <c r="T273" s="47"/>
    </row>
    <row r="274" spans="1:21" s="46" customFormat="1" x14ac:dyDescent="0.25">
      <c r="A274" s="47" t="str">
        <f>VLOOKUP('[1]lista umów'!$F267,'[1]słownik_E+'!$A$1:$G$286,4,0)</f>
        <v>Czechy</v>
      </c>
      <c r="B274" s="47" t="str">
        <f>VLOOKUP('[1]lista umów'!$F267,'[1]słownik_E+'!$A$1:$G$286,5,0)</f>
        <v>Ostrawa</v>
      </c>
      <c r="C274" s="47" t="str">
        <f>VLOOKUP('[1]lista umów'!$F267,'[1]słownik_E+'!$A$1:$G$286,2,0)</f>
        <v>Vysoká škola báňská - Technická univerzita Ostrava</v>
      </c>
      <c r="D274" s="47" t="str">
        <f>VLOOKUP('[1]lista umów'!$F267,'[1]słownik_E+'!$A$1:$G$286,3,0)</f>
        <v>Technical University of Ostrava</v>
      </c>
      <c r="E274" s="47" t="s">
        <v>28</v>
      </c>
      <c r="F274" s="47" t="s">
        <v>21</v>
      </c>
      <c r="G274" s="48">
        <v>47391</v>
      </c>
      <c r="H274" s="47" t="s">
        <v>232</v>
      </c>
      <c r="I274" s="47" t="str">
        <f>VLOOKUP([1]!Tabela1[[#This Row],[wydział]],[1]słownik!$F$2:$G$12,2,0)</f>
        <v>dziedzina nauk inżynieryjno-technicznych / inżynieria lądowa, geodezja i transport</v>
      </c>
      <c r="J274" s="47" t="s">
        <v>381</v>
      </c>
      <c r="K274" s="47" t="str">
        <f>VLOOKUP(J274,[1]słownik!$I$2:$J$31,2,0)</f>
        <v>Building and Civil Engineering</v>
      </c>
      <c r="L274" s="47" t="s">
        <v>24</v>
      </c>
      <c r="M274" s="49">
        <v>2</v>
      </c>
      <c r="N274" s="49">
        <v>12</v>
      </c>
      <c r="O274" s="49">
        <v>2</v>
      </c>
      <c r="P274" s="49">
        <v>12</v>
      </c>
      <c r="Q274" s="47" t="str">
        <f>VLOOKUP('[1]lista umów'!$F267,'[1]słownik_E+'!$A$1:$G$286,7,0)</f>
        <v>https://www.vsb.cz/</v>
      </c>
      <c r="R274" s="47" t="str">
        <f>VLOOKUP('[1]lista umów'!$F267,'[1]słownik_E+'!$A$1:$G$286,6,0)</f>
        <v>kamila.pokorna@vsb.cz;monika.manakova@vsb.cz</v>
      </c>
      <c r="S274" s="47" t="s">
        <v>383</v>
      </c>
      <c r="T274" s="47"/>
    </row>
    <row r="275" spans="1:21" s="46" customFormat="1" x14ac:dyDescent="0.25">
      <c r="A275" s="43" t="str">
        <f>VLOOKUP('[1]lista umów'!$F306,'[1]słownik_E+'!$A$1:$G$286,4,0)</f>
        <v>Czechy</v>
      </c>
      <c r="B275" s="43" t="str">
        <f>VLOOKUP('[1]lista umów'!$F306,'[1]słownik_E+'!$A$1:$G$286,5,0)</f>
        <v>Ostrawa</v>
      </c>
      <c r="C275" s="43" t="str">
        <f>VLOOKUP('[1]lista umów'!$F306,'[1]słownik_E+'!$A$1:$G$286,2,0)</f>
        <v>Vysoká škola báňská - Technická univerzita Ostrava</v>
      </c>
      <c r="D275" s="43" t="str">
        <f>VLOOKUP('[1]lista umów'!$F306,'[1]słownik_E+'!$A$1:$G$286,3,0)</f>
        <v>Technical University of Ostrava</v>
      </c>
      <c r="E275" s="43" t="s">
        <v>28</v>
      </c>
      <c r="F275" s="43" t="s">
        <v>21</v>
      </c>
      <c r="G275" s="44">
        <v>47391</v>
      </c>
      <c r="H275" s="43" t="s">
        <v>232</v>
      </c>
      <c r="I275" s="43" t="str">
        <f>VLOOKUP([1]!Tabela1[[#This Row],[wydział]],[1]słownik!$F$2:$G$12,2,0)</f>
        <v>dziedzina nauk inżynieryjno-technicznych / inżynieria lądowa, geodezja i transport</v>
      </c>
      <c r="J275" s="43" t="s">
        <v>446</v>
      </c>
      <c r="K275" s="43" t="e">
        <f>VLOOKUP(J275,[1]słownik!$I$2:$J$31,2,0)</f>
        <v>#N/A</v>
      </c>
      <c r="L275" s="43" t="s">
        <v>24</v>
      </c>
      <c r="M275" s="45">
        <v>2</v>
      </c>
      <c r="N275" s="45">
        <v>10</v>
      </c>
      <c r="O275" s="45">
        <v>2</v>
      </c>
      <c r="P275" s="45">
        <v>10</v>
      </c>
      <c r="Q275" s="43" t="str">
        <f>VLOOKUP('[1]lista umów'!$F306,'[1]słownik_E+'!$A$1:$G$286,7,0)</f>
        <v>https://www.vsb.cz/</v>
      </c>
      <c r="R275" s="43" t="str">
        <f>VLOOKUP('[1]lista umów'!$F306,'[1]słownik_E+'!$A$1:$G$286,6,0)</f>
        <v>kamila.pokorna@vsb.cz;monika.manakova@vsb.cz</v>
      </c>
      <c r="S275" s="43" t="s">
        <v>233</v>
      </c>
      <c r="T275" s="43"/>
    </row>
    <row r="276" spans="1:21" s="46" customFormat="1" x14ac:dyDescent="0.25">
      <c r="A276" s="47" t="str">
        <f>VLOOKUP('[1]lista umów'!$F307,'[1]słownik_E+'!$A$1:$G$286,4,0)</f>
        <v>Czechy</v>
      </c>
      <c r="B276" s="47" t="str">
        <f>VLOOKUP('[1]lista umów'!$F307,'[1]słownik_E+'!$A$1:$G$286,5,0)</f>
        <v>Praga</v>
      </c>
      <c r="C276" s="47" t="str">
        <f>VLOOKUP('[1]lista umów'!$F307,'[1]słownik_E+'!$A$1:$G$286,2,0)</f>
        <v>České vysoké učení technické v Praze</v>
      </c>
      <c r="D276" s="47" t="str">
        <f>VLOOKUP('[1]lista umów'!$F307,'[1]słownik_E+'!$A$1:$G$286,3,0)</f>
        <v>Czech Technical University in Prague</v>
      </c>
      <c r="E276" s="47" t="s">
        <v>133</v>
      </c>
      <c r="F276" s="47" t="s">
        <v>21</v>
      </c>
      <c r="G276" s="48">
        <v>46660</v>
      </c>
      <c r="H276" s="47" t="s">
        <v>232</v>
      </c>
      <c r="I276" s="47" t="str">
        <f>VLOOKUP([1]!Tabela1[[#This Row],[wydział]],[1]słownik!$F$2:$G$12,2,0)</f>
        <v>dziedzina nauk inżynieryjno-technicznych / inżynieria lądowa, geodezja i transport</v>
      </c>
      <c r="J276" s="47" t="s">
        <v>446</v>
      </c>
      <c r="K276" s="47" t="e">
        <f>VLOOKUP(J276,[1]słownik!$I$2:$J$31,2,0)</f>
        <v>#N/A</v>
      </c>
      <c r="L276" s="47" t="s">
        <v>90</v>
      </c>
      <c r="M276" s="49">
        <v>2</v>
      </c>
      <c r="N276" s="49">
        <v>10</v>
      </c>
      <c r="O276" s="49">
        <v>2</v>
      </c>
      <c r="P276" s="49">
        <v>10</v>
      </c>
      <c r="Q276" s="47" t="str">
        <f>VLOOKUP('[1]lista umów'!$F307,'[1]słownik_E+'!$A$1:$G$286,7,0)</f>
        <v>www.cvut.cz</v>
      </c>
      <c r="R276" s="47" t="str">
        <f>VLOOKUP('[1]lista umów'!$F307,'[1]słownik_E+'!$A$1:$G$286,6,0)</f>
        <v>helena.houskova@cvut.cz</v>
      </c>
      <c r="S276" s="47" t="s">
        <v>233</v>
      </c>
      <c r="T276" s="47"/>
    </row>
    <row r="277" spans="1:21" s="46" customFormat="1" x14ac:dyDescent="0.25">
      <c r="A277" s="165" t="str">
        <f>VLOOKUP('[1]lista umów'!$F658,'[1]słownik_E+'!$A$1:$G$350,4,0)</f>
        <v>Czechy</v>
      </c>
      <c r="B277" s="165" t="str">
        <f>VLOOKUP('[1]lista umów'!$F658,'[1]słownik_E+'!$A$1:$G$350,5,0)</f>
        <v>Pardubice</v>
      </c>
      <c r="C277" s="165" t="str">
        <f>VLOOKUP('[1]lista umów'!$F658,'[1]słownik_E+'!$A$1:$G$350,2,0)</f>
        <v>Univerzita Pardubice</v>
      </c>
      <c r="D277" s="165" t="str">
        <f>VLOOKUP('[1]lista umów'!$F658,'[1]słownik_E+'!$A$1:$G$350,3,0)</f>
        <v>University of Pardubice</v>
      </c>
      <c r="E277" s="172" t="s">
        <v>796</v>
      </c>
      <c r="F277" s="165" t="s">
        <v>21</v>
      </c>
      <c r="G277" s="173">
        <v>47026</v>
      </c>
      <c r="H277" s="165" t="s">
        <v>232</v>
      </c>
      <c r="I277" s="156" t="str">
        <f>VLOOKUP([1]!Tabela1[[#This Row],[wydział]],[1]słownik!$F$2:$G$12,2,0)</f>
        <v>dziedzina nauk inżynieryjno-technicznych / inżynieria lądowa, geodezja i transport</v>
      </c>
      <c r="J277" s="165"/>
      <c r="K277" s="165" t="e">
        <f>VLOOKUP(J277,[1]słownik!$I$2:$J$31,2,0)</f>
        <v>#N/A</v>
      </c>
      <c r="L277" s="165" t="s">
        <v>90</v>
      </c>
      <c r="M277" s="172">
        <v>2</v>
      </c>
      <c r="N277" s="172">
        <v>12</v>
      </c>
      <c r="O277" s="172">
        <v>2</v>
      </c>
      <c r="P277" s="172">
        <v>12</v>
      </c>
      <c r="Q277" s="165" t="str">
        <f>VLOOKUP('[1]lista umów'!$F658,'[1]słownik_E+'!$A$1:$G$350,7,0)</f>
        <v>https://www.upce.cz</v>
      </c>
      <c r="R277" s="165" t="str">
        <f>VLOOKUP('[1]lista umów'!$F658,'[1]słownik_E+'!$A$1:$G$350,6,0)</f>
        <v>vera.albrechtova@upce.cz</v>
      </c>
      <c r="S277" s="165" t="s">
        <v>233</v>
      </c>
      <c r="T277" s="165"/>
      <c r="U277" s="159"/>
    </row>
    <row r="278" spans="1:21" s="46" customFormat="1" x14ac:dyDescent="0.25">
      <c r="A278" s="47" t="str">
        <f>VLOOKUP('[1]lista umów'!$F269,'[1]słownik_E+'!$A$1:$G$286,4,0)</f>
        <v>Finlandia</v>
      </c>
      <c r="B278" s="47" t="s">
        <v>408</v>
      </c>
      <c r="C278" s="47" t="str">
        <f>VLOOKUP('[1]lista umów'!$F269,'[1]słownik_E+'!$A$1:$G$286,2,0)</f>
        <v>Oulun ammattikorkeakoulu</v>
      </c>
      <c r="D278" s="47" t="str">
        <f>VLOOKUP('[1]lista umów'!$F269,'[1]słownik_E+'!$A$1:$G$286,3,0)</f>
        <v>Oulu University of Applied Sciences</v>
      </c>
      <c r="E278" s="47" t="s">
        <v>409</v>
      </c>
      <c r="F278" s="47" t="s">
        <v>21</v>
      </c>
      <c r="G278" s="48">
        <v>47391</v>
      </c>
      <c r="H278" s="47" t="s">
        <v>232</v>
      </c>
      <c r="I278" s="47" t="str">
        <f>VLOOKUP([1]!Tabela1[[#This Row],[wydział]],[1]słownik!$F$2:$G$12,2,0)</f>
        <v>dziedzina nauk inżynieryjno-technicznych / inżynieria lądowa, geodezja i transport</v>
      </c>
      <c r="J278" s="47" t="s">
        <v>381</v>
      </c>
      <c r="K278" s="47" t="str">
        <f>VLOOKUP(J278,[1]słownik!$I$2:$J$31,2,0)</f>
        <v>Building and Civil Engineering</v>
      </c>
      <c r="L278" s="47" t="s">
        <v>32</v>
      </c>
      <c r="M278" s="49">
        <v>3</v>
      </c>
      <c r="N278" s="49">
        <v>15</v>
      </c>
      <c r="O278" s="49">
        <v>3</v>
      </c>
      <c r="P278" s="49">
        <v>15</v>
      </c>
      <c r="Q278" s="47" t="str">
        <f>VLOOKUP('[1]lista umów'!$F269,'[1]słownik_E+'!$A$1:$G$286,7,0)</f>
        <v>https://www.oamk.fi/</v>
      </c>
      <c r="R278" s="47" t="str">
        <f>VLOOKUP('[1]lista umów'!$F269,'[1]słownik_E+'!$A$1:$G$286,6,0)</f>
        <v xml:space="preserve">international@oamk.fi; allan.perttunen@oamk.fi </v>
      </c>
      <c r="S278" s="47" t="s">
        <v>383</v>
      </c>
      <c r="T278" s="47"/>
    </row>
    <row r="279" spans="1:21" s="46" customFormat="1" x14ac:dyDescent="0.25">
      <c r="A279" s="43" t="str">
        <f>VLOOKUP('[1]lista umów'!$F270,'[1]słownik_E+'!$A$1:$G$286,4,0)</f>
        <v>Finlandia</v>
      </c>
      <c r="B279" s="43" t="s">
        <v>410</v>
      </c>
      <c r="C279" s="43" t="str">
        <f>VLOOKUP('[1]lista umów'!$F270,'[1]słownik_E+'!$A$1:$G$286,2,0)</f>
        <v>Tampereen yliopisto</v>
      </c>
      <c r="D279" s="43" t="str">
        <f>VLOOKUP('[1]lista umów'!$F270,'[1]słownik_E+'!$A$1:$G$286,3,0)</f>
        <v>Tampere University of Technology</v>
      </c>
      <c r="E279" s="43" t="s">
        <v>411</v>
      </c>
      <c r="F279" s="43" t="s">
        <v>21</v>
      </c>
      <c r="G279" s="44">
        <v>46660</v>
      </c>
      <c r="H279" s="43" t="s">
        <v>232</v>
      </c>
      <c r="I279" s="43" t="str">
        <f>VLOOKUP([1]!Tabela1[[#This Row],[wydział]],[1]słownik!$F$2:$G$12,2,0)</f>
        <v>dziedzina nauk inżynieryjno-technicznych / inżynieria mechaniczna</v>
      </c>
      <c r="J279" s="43" t="s">
        <v>381</v>
      </c>
      <c r="K279" s="43" t="str">
        <f>VLOOKUP(J279,[1]słownik!$I$2:$J$31,2,0)</f>
        <v>Building and Civil Engineering</v>
      </c>
      <c r="L279" s="43" t="s">
        <v>90</v>
      </c>
      <c r="M279" s="45">
        <v>3</v>
      </c>
      <c r="N279" s="45">
        <v>30</v>
      </c>
      <c r="O279" s="45">
        <v>3</v>
      </c>
      <c r="P279" s="45">
        <v>30</v>
      </c>
      <c r="Q279" s="43" t="str">
        <f>VLOOKUP('[1]lista umów'!$F270,'[1]słownik_E+'!$A$1:$G$286,7,0)</f>
        <v>https://www.tuni.fi/</v>
      </c>
      <c r="R279" s="43" t="str">
        <f>VLOOKUP('[1]lista umów'!$F270,'[1]słownik_E+'!$A$1:$G$286,6,0)</f>
        <v>erasmus.tau@tuni.fi</v>
      </c>
      <c r="S279" s="43" t="s">
        <v>383</v>
      </c>
      <c r="T279" s="43"/>
    </row>
    <row r="280" spans="1:21" s="46" customFormat="1" x14ac:dyDescent="0.25">
      <c r="A280" s="47" t="str">
        <f>VLOOKUP('[1]lista umów'!$F308,'[1]słownik_E+'!$A$1:$G$286,4,0)</f>
        <v>Finlandia</v>
      </c>
      <c r="B280" s="47" t="s">
        <v>447</v>
      </c>
      <c r="C280" s="47" t="str">
        <f>VLOOKUP('[1]lista umów'!$F308,'[1]słownik_E+'!$A$1:$G$286,2,0)</f>
        <v>Jyväskylän ammattikorkeakoulu</v>
      </c>
      <c r="D280" s="47" t="str">
        <f>VLOOKUP('[1]lista umów'!$F308,'[1]słownik_E+'!$A$1:$G$286,3,0)</f>
        <v>JAMK University</v>
      </c>
      <c r="E280" s="47" t="s">
        <v>448</v>
      </c>
      <c r="F280" s="43" t="s">
        <v>21</v>
      </c>
      <c r="G280" s="48">
        <v>46660</v>
      </c>
      <c r="H280" s="47" t="s">
        <v>232</v>
      </c>
      <c r="I280" s="47" t="str">
        <f>VLOOKUP([1]!Tabela1[[#This Row],[wydział]],[1]słownik!$F$2:$G$12,2,0)</f>
        <v>dziedzina nauk inżynieryjno-technicznych / inżynieria lądowa, geodezja i transport</v>
      </c>
      <c r="J280" s="47" t="s">
        <v>449</v>
      </c>
      <c r="K280" s="47" t="s">
        <v>450</v>
      </c>
      <c r="L280" s="47" t="s">
        <v>32</v>
      </c>
      <c r="M280" s="49">
        <v>2</v>
      </c>
      <c r="N280" s="49">
        <v>10</v>
      </c>
      <c r="O280" s="49">
        <v>2</v>
      </c>
      <c r="P280" s="49">
        <v>10</v>
      </c>
      <c r="Q280" s="47" t="str">
        <f>VLOOKUP('[1]lista umów'!$F308,'[1]słownik_E+'!$A$1:$G$286,7,0)</f>
        <v>http://www.jamk.fi/</v>
      </c>
      <c r="R280" s="47" t="str">
        <f>VLOOKUP('[1]lista umów'!$F308,'[1]słownik_E+'!$A$1:$G$286,6,0)</f>
        <v xml:space="preserve">nina.bjorn@jamk.fi </v>
      </c>
      <c r="S280" s="47" t="s">
        <v>233</v>
      </c>
      <c r="T280" s="47"/>
    </row>
    <row r="281" spans="1:21" s="46" customFormat="1" x14ac:dyDescent="0.25">
      <c r="A281" s="47" t="str">
        <f>VLOOKUP('[1]lista umów'!$F271,'[1]słownik_E+'!$A$1:$G$286,4,0)</f>
        <v>Francja</v>
      </c>
      <c r="B281" s="47" t="s">
        <v>222</v>
      </c>
      <c r="C281" s="47" t="str">
        <f>VLOOKUP('[1]lista umów'!$F271,'[1]słownik_E+'!$A$1:$G$286,2,0)</f>
        <v>Université de Lille</v>
      </c>
      <c r="D281" s="47" t="str">
        <f>VLOOKUP('[1]lista umów'!$F271,'[1]słownik_E+'!$A$1:$G$286,3,0)</f>
        <v>University of Lille</v>
      </c>
      <c r="E281" s="47" t="s">
        <v>223</v>
      </c>
      <c r="F281" s="47" t="s">
        <v>21</v>
      </c>
      <c r="G281" s="48">
        <v>47391</v>
      </c>
      <c r="H281" s="47" t="s">
        <v>232</v>
      </c>
      <c r="I281" s="47" t="b">
        <f>I349=VLOOKUP([1]!Tabela1[[#This Row],[wydział]],[1]słownik!$F$2:$G$12,2,0)</f>
        <v>0</v>
      </c>
      <c r="J281" s="47" t="s">
        <v>381</v>
      </c>
      <c r="K281" s="47" t="str">
        <f>VLOOKUP(J281,[1]słownik!$I$2:$J$31,2,0)</f>
        <v>Building and Civil Engineering</v>
      </c>
      <c r="L281" s="47" t="s">
        <v>24</v>
      </c>
      <c r="M281" s="49">
        <v>2</v>
      </c>
      <c r="N281" s="49">
        <v>20</v>
      </c>
      <c r="O281" s="49">
        <v>2</v>
      </c>
      <c r="P281" s="49">
        <v>20</v>
      </c>
      <c r="Q281" s="47" t="str">
        <f>VLOOKUP('[1]lista umów'!$F271,'[1]słownik_E+'!$A$1:$G$286,7,0)</f>
        <v>https://www.univ-lille.fr/</v>
      </c>
      <c r="R281" s="47" t="str">
        <f>VLOOKUP('[1]lista umów'!$F271,'[1]słownik_E+'!$A$1:$G$286,6,0)</f>
        <v>erasmus@polytech-lille.fr</v>
      </c>
      <c r="S281" s="47" t="s">
        <v>383</v>
      </c>
      <c r="T281" s="47"/>
    </row>
    <row r="282" spans="1:21" s="46" customFormat="1" x14ac:dyDescent="0.25">
      <c r="A282" s="43" t="str">
        <f>VLOOKUP('[1]lista umów'!$F272,'[1]słownik_E+'!$A$1:$G$286,4,0)</f>
        <v>Francja</v>
      </c>
      <c r="B282" s="43" t="s">
        <v>412</v>
      </c>
      <c r="C282" s="43" t="str">
        <f>VLOOKUP('[1]lista umów'!$F272,'[1]słownik_E+'!$A$1:$G$286,2,0)</f>
        <v>Université de Bretagne Sud</v>
      </c>
      <c r="D282" s="43" t="str">
        <f>VLOOKUP('[1]lista umów'!$F272,'[1]słownik_E+'!$A$1:$G$286,3,0)</f>
        <v>University of Southern Brittany</v>
      </c>
      <c r="E282" s="43" t="s">
        <v>413</v>
      </c>
      <c r="F282" s="43" t="s">
        <v>21</v>
      </c>
      <c r="G282" s="44">
        <v>47391</v>
      </c>
      <c r="H282" s="43" t="s">
        <v>232</v>
      </c>
      <c r="I282" s="43" t="str">
        <f>VLOOKUP([1]!Tabela1[[#This Row],[wydział]],[1]słownik!$F$2:$G$12,2,0)</f>
        <v>dziedzina nauk inżynieryjno-technicznych / inżynieria lądowa, geodezja i transport</v>
      </c>
      <c r="J282" s="43" t="s">
        <v>381</v>
      </c>
      <c r="K282" s="43" t="s">
        <v>414</v>
      </c>
      <c r="L282" s="43" t="s">
        <v>90</v>
      </c>
      <c r="M282" s="45">
        <v>5</v>
      </c>
      <c r="N282" s="45">
        <v>25</v>
      </c>
      <c r="O282" s="45">
        <v>5</v>
      </c>
      <c r="P282" s="45">
        <v>25</v>
      </c>
      <c r="Q282" s="43" t="str">
        <f>VLOOKUP('[1]lista umów'!$F272,'[1]słownik_E+'!$A$1:$G$286,7,0)</f>
        <v>https://www.univ-ubs.fr/</v>
      </c>
      <c r="R282" s="43" t="str">
        <f>VLOOKUP('[1]lista umów'!$F272,'[1]słownik_E+'!$A$1:$G$286,6,0)</f>
        <v xml:space="preserve">Sandra.vessier@univ-ubs.fr; sai@univ-ubs.fr </v>
      </c>
      <c r="S282" s="43" t="s">
        <v>383</v>
      </c>
      <c r="T282" s="43"/>
    </row>
    <row r="283" spans="1:21" s="46" customFormat="1" x14ac:dyDescent="0.25">
      <c r="A283" s="47" t="str">
        <f>VLOOKUP('[1]lista umów'!$F273,'[1]słownik_E+'!$A$1:$G$286,4,0)</f>
        <v>Francja</v>
      </c>
      <c r="B283" s="47" t="s">
        <v>39</v>
      </c>
      <c r="C283" s="47" t="str">
        <f>VLOOKUP('[1]lista umów'!$F273,'[1]słownik_E+'!$A$1:$G$286,2,0)</f>
        <v>Université de Lorraine</v>
      </c>
      <c r="D283" s="47" t="str">
        <f>VLOOKUP('[1]lista umów'!$F273,'[1]słownik_E+'!$A$1:$G$286,3,0)</f>
        <v>University of Lorraine</v>
      </c>
      <c r="E283" s="47" t="s">
        <v>415</v>
      </c>
      <c r="F283" s="47" t="s">
        <v>21</v>
      </c>
      <c r="G283" s="48">
        <v>47391</v>
      </c>
      <c r="H283" s="47" t="s">
        <v>232</v>
      </c>
      <c r="I283" s="47" t="str">
        <f>VLOOKUP([1]!Tabela1[[#This Row],[wydział]],[1]słownik!$F$2:$G$12,2,0)</f>
        <v>dziedzina nauk inżynieryjno-technicznych / inżynieria lądowa, geodezja i transport</v>
      </c>
      <c r="J283" s="47" t="s">
        <v>381</v>
      </c>
      <c r="K283" s="47" t="str">
        <f>VLOOKUP(J283,[1]słownik!$I$2:$J$31,2,0)</f>
        <v>Building and Civil Engineering</v>
      </c>
      <c r="L283" s="47" t="s">
        <v>24</v>
      </c>
      <c r="M283" s="49">
        <v>1</v>
      </c>
      <c r="N283" s="49">
        <v>10</v>
      </c>
      <c r="O283" s="49">
        <v>1</v>
      </c>
      <c r="P283" s="49">
        <v>10</v>
      </c>
      <c r="Q283" s="47" t="str">
        <f>VLOOKUP('[1]lista umów'!$F273,'[1]słownik_E+'!$A$1:$G$286,7,0)</f>
        <v>http://welcome.univ-lorraine.fr</v>
      </c>
      <c r="R283" s="47" t="str">
        <f>VLOOKUP('[1]lista umów'!$F273,'[1]słownik_E+'!$A$1:$G$286,6,0)</f>
        <v>drie-mobilite-contact@univ-lorraine.fr</v>
      </c>
      <c r="S283" s="47" t="s">
        <v>383</v>
      </c>
      <c r="T283" s="47"/>
    </row>
    <row r="284" spans="1:21" s="46" customFormat="1" x14ac:dyDescent="0.25">
      <c r="A284" s="47" t="str">
        <f>VLOOKUP('[1]lista umów'!$F274,'[1]słownik_E+'!$A$1:$G$286,4,0)</f>
        <v>Francja</v>
      </c>
      <c r="B284" s="47" t="s">
        <v>44</v>
      </c>
      <c r="C284" s="47" t="str">
        <f>VLOOKUP('[1]lista umów'!$F274,'[1]słownik_E+'!$A$1:$G$286,2,0)</f>
        <v>Institut National des Sciences Appliquées de Strasbourg</v>
      </c>
      <c r="D284" s="47" t="str">
        <f>VLOOKUP('[1]lista umów'!$F274,'[1]słownik_E+'!$A$1:$G$286,3,0)</f>
        <v>INSA Strasbourg</v>
      </c>
      <c r="E284" s="47" t="s">
        <v>46</v>
      </c>
      <c r="F284" s="43" t="s">
        <v>21</v>
      </c>
      <c r="G284" s="48">
        <v>46660</v>
      </c>
      <c r="H284" s="47" t="s">
        <v>232</v>
      </c>
      <c r="I284" s="47" t="str">
        <f>VLOOKUP([1]!Tabela1[[#This Row],[wydział]],[1]słownik!$F$2:$G$12,2,0)</f>
        <v>dziedzina nauk inżynieryjno-technicznych / inżynieria lądowa, geodezja i transport</v>
      </c>
      <c r="J284" s="47" t="s">
        <v>381</v>
      </c>
      <c r="K284" s="47" t="str">
        <f>VLOOKUP(J284,[1]słownik!$I$2:$J$31,2,0)</f>
        <v>Building and Civil Engineering</v>
      </c>
      <c r="L284" s="47" t="s">
        <v>24</v>
      </c>
      <c r="M284" s="49">
        <v>1</v>
      </c>
      <c r="N284" s="49">
        <v>6</v>
      </c>
      <c r="O284" s="49">
        <v>1</v>
      </c>
      <c r="P284" s="49">
        <v>6</v>
      </c>
      <c r="Q284" s="47" t="str">
        <f>VLOOKUP('[1]lista umów'!$F274,'[1]słownik_E+'!$A$1:$G$286,7,0)</f>
        <v xml:space="preserve">http://www.insa-strasbourg.fr/ </v>
      </c>
      <c r="R284" s="47" t="str">
        <f>VLOOKUP('[1]lista umów'!$F274,'[1]słownik_E+'!$A$1:$G$286,6,0)</f>
        <v>jill.ferrier@strasbourg.archi.fr</v>
      </c>
      <c r="S284" s="47" t="s">
        <v>383</v>
      </c>
      <c r="T284" s="47"/>
    </row>
    <row r="285" spans="1:21" s="46" customFormat="1" x14ac:dyDescent="0.25">
      <c r="A285" s="47" t="str">
        <f>VLOOKUP('[1]lista umów'!$F275,'[1]słownik_E+'!$A$1:$G$286,4,0)</f>
        <v>Francja</v>
      </c>
      <c r="B285" s="47" t="s">
        <v>416</v>
      </c>
      <c r="C285" s="47" t="str">
        <f>VLOOKUP('[1]lista umów'!$F275,'[1]słownik_E+'!$A$1:$G$286,2,0)</f>
        <v>École nationale des travaux publics de l'État (ENTPE)</v>
      </c>
      <c r="D285" s="47" t="str">
        <f>VLOOKUP('[1]lista umów'!$F275,'[1]słownik_E+'!$A$1:$G$286,3,0)</f>
        <v>National School of Public Works of the State</v>
      </c>
      <c r="E285" s="47" t="s">
        <v>417</v>
      </c>
      <c r="F285" s="47" t="s">
        <v>21</v>
      </c>
      <c r="G285" s="48">
        <v>47026</v>
      </c>
      <c r="H285" s="47" t="s">
        <v>232</v>
      </c>
      <c r="I285" s="47" t="str">
        <f>VLOOKUP([1]!Tabela1[[#This Row],[wydział]],[1]słownik!$F$2:$G$12,2,0)</f>
        <v>dziedzina nauk inżynieryjno-technicznych / inżynieria lądowa, geodezja i transport</v>
      </c>
      <c r="J285" s="47" t="s">
        <v>381</v>
      </c>
      <c r="K285" s="47" t="str">
        <f>VLOOKUP(J285,[1]słownik!$I$2:$J$31,2,0)</f>
        <v>Building and Civil Engineering</v>
      </c>
      <c r="L285" s="47" t="s">
        <v>27</v>
      </c>
      <c r="M285" s="49">
        <v>4</v>
      </c>
      <c r="N285" s="49">
        <v>24</v>
      </c>
      <c r="O285" s="49">
        <v>4</v>
      </c>
      <c r="P285" s="49">
        <v>24</v>
      </c>
      <c r="Q285" s="47" t="str">
        <f>VLOOKUP('[1]lista umów'!$F275,'[1]słownik_E+'!$A$1:$G$286,7,0)</f>
        <v>https://www.entpe.fr/</v>
      </c>
      <c r="R285" s="47" t="str">
        <f>VLOOKUP('[1]lista umów'!$F275,'[1]słownik_E+'!$A$1:$G$286,6,0)</f>
        <v xml:space="preserve">brendan.keenan@entpe.fr </v>
      </c>
      <c r="S285" s="47" t="s">
        <v>383</v>
      </c>
      <c r="T285" s="47"/>
    </row>
    <row r="286" spans="1:21" s="46" customFormat="1" x14ac:dyDescent="0.25">
      <c r="A286" s="47" t="str">
        <f>VLOOKUP('[1]lista umów'!$F309,'[1]słownik_E+'!$A$1:$G$286,4,0)</f>
        <v>Francja</v>
      </c>
      <c r="B286" s="47" t="s">
        <v>222</v>
      </c>
      <c r="C286" s="47" t="str">
        <f>VLOOKUP('[1]lista umów'!$F309,'[1]słownik_E+'!$A$1:$G$286,2,0)</f>
        <v>Institut Catholique d'Arts et Métiers Lille</v>
      </c>
      <c r="D286" s="47" t="str">
        <f>VLOOKUP('[1]lista umów'!$F309,'[1]słownik_E+'!$A$1:$G$286,3,0)</f>
        <v>ICAM Lille School of Engineering</v>
      </c>
      <c r="E286" s="47" t="s">
        <v>451</v>
      </c>
      <c r="F286" s="47" t="s">
        <v>21</v>
      </c>
      <c r="G286" s="48">
        <v>47391</v>
      </c>
      <c r="H286" s="47" t="s">
        <v>232</v>
      </c>
      <c r="I286" s="47" t="str">
        <f>VLOOKUP([1]!Tabela1[[#This Row],[wydział]],[1]słownik!$F$2:$G$12,2,0)</f>
        <v>dziedzina nauk inżynieryjno-technicznych / inżynieria lądowa, geodezja i transport</v>
      </c>
      <c r="J286" s="47" t="s">
        <v>217</v>
      </c>
      <c r="K286" s="47" t="str">
        <f>VLOOKUP(J286,[1]słownik!$I$2:$J$31,2,0)</f>
        <v>Motor Vehicles, Ships and Aircraft</v>
      </c>
      <c r="L286" s="47" t="s">
        <v>24</v>
      </c>
      <c r="M286" s="49">
        <v>2</v>
      </c>
      <c r="N286" s="49">
        <v>12</v>
      </c>
      <c r="O286" s="49">
        <v>2</v>
      </c>
      <c r="P286" s="49">
        <v>12</v>
      </c>
      <c r="Q286" s="47" t="str">
        <f>VLOOKUP('[1]lista umów'!$F309,'[1]słownik_E+'!$A$1:$G$286,7,0)</f>
        <v>www.icam.fr</v>
      </c>
      <c r="R286" s="47" t="str">
        <f>VLOOKUP('[1]lista umów'!$F309,'[1]słownik_E+'!$A$1:$G$286,6,0)</f>
        <v xml:space="preserve">catherine.maury@icam.fr </v>
      </c>
      <c r="S286" s="47" t="s">
        <v>233</v>
      </c>
      <c r="T286" s="47"/>
    </row>
    <row r="287" spans="1:21" s="46" customFormat="1" x14ac:dyDescent="0.25">
      <c r="A287" s="43" t="str">
        <f>VLOOKUP('[1]lista umów'!$F310,'[1]słownik_E+'!$A$1:$G$286,4,0)</f>
        <v>Francja</v>
      </c>
      <c r="B287" s="43" t="s">
        <v>39</v>
      </c>
      <c r="C287" s="43" t="str">
        <f>VLOOKUP('[1]lista umów'!$F310,'[1]słownik_E+'!$A$1:$G$286,2,0)</f>
        <v>Université de Lorraine</v>
      </c>
      <c r="D287" s="43" t="str">
        <f>VLOOKUP('[1]lista umów'!$F310,'[1]słownik_E+'!$A$1:$G$286,3,0)</f>
        <v>University of Lorraine</v>
      </c>
      <c r="E287" s="43" t="s">
        <v>415</v>
      </c>
      <c r="F287" s="43" t="s">
        <v>21</v>
      </c>
      <c r="G287" s="44">
        <v>46660</v>
      </c>
      <c r="H287" s="43" t="s">
        <v>232</v>
      </c>
      <c r="I287" s="43" t="str">
        <f>VLOOKUP([1]!Tabela1[[#This Row],[wydział]],[1]słownik!$F$2:$G$12,2,0)</f>
        <v>dziedzina nauk inżynieryjno-technicznych / inżynieria lądowa, geodezja i transport</v>
      </c>
      <c r="J287" s="43" t="s">
        <v>425</v>
      </c>
      <c r="K287" s="43" t="str">
        <f>VLOOKUP(J287,[1]słownik!$I$2:$J$31,2,0)</f>
        <v>Mechanics and Metal Trades</v>
      </c>
      <c r="L287" s="43" t="s">
        <v>90</v>
      </c>
      <c r="M287" s="45">
        <v>2</v>
      </c>
      <c r="N287" s="45">
        <v>10</v>
      </c>
      <c r="O287" s="45">
        <v>2</v>
      </c>
      <c r="P287" s="45">
        <v>10</v>
      </c>
      <c r="Q287" s="43" t="str">
        <f>VLOOKUP('[1]lista umów'!$F310,'[1]słownik_E+'!$A$1:$G$286,7,0)</f>
        <v>http://welcome.univ-lorraine.fr</v>
      </c>
      <c r="R287" s="43" t="str">
        <f>VLOOKUP('[1]lista umów'!$F310,'[1]słownik_E+'!$A$1:$G$286,6,0)</f>
        <v>drie-mobilite-contact@univ-lorraine.fr</v>
      </c>
      <c r="S287" s="43" t="s">
        <v>233</v>
      </c>
      <c r="T287" s="43"/>
    </row>
    <row r="288" spans="1:21" s="46" customFormat="1" x14ac:dyDescent="0.25">
      <c r="A288" s="47" t="str">
        <f>VLOOKUP('[1]lista umów'!$F311,'[1]słownik_E+'!$A$1:$G$286,4,0)</f>
        <v>Francja</v>
      </c>
      <c r="B288" s="47" t="s">
        <v>156</v>
      </c>
      <c r="C288" s="47" t="str">
        <f>VLOOKUP('[1]lista umów'!$F311,'[1]słownik_E+'!$A$1:$G$286,2,0)</f>
        <v>Institut Polytechnique des Sciences Avancées</v>
      </c>
      <c r="D288" s="47">
        <f>VLOOKUP('[1]lista umów'!$F311,'[1]słownik_E+'!$A$1:$G$286,3,0)</f>
        <v>0</v>
      </c>
      <c r="E288" s="47" t="s">
        <v>158</v>
      </c>
      <c r="F288" s="47" t="s">
        <v>21</v>
      </c>
      <c r="G288" s="48">
        <v>47391</v>
      </c>
      <c r="H288" s="47" t="s">
        <v>232</v>
      </c>
      <c r="I288" s="47" t="str">
        <f>VLOOKUP([1]!Tabela1[[#This Row],[wydział]],[1]słownik!$F$2:$G$12,2,0)</f>
        <v>dziedzina nauk inżynieryjno-technicznych / inżynieria lądowa, geodezja i transport</v>
      </c>
      <c r="J288" s="47" t="s">
        <v>217</v>
      </c>
      <c r="K288" s="47" t="str">
        <f>VLOOKUP(J288,[1]słownik!$I$2:$J$31,2,0)</f>
        <v>Motor Vehicles, Ships and Aircraft</v>
      </c>
      <c r="L288" s="47" t="s">
        <v>24</v>
      </c>
      <c r="M288" s="49">
        <v>2</v>
      </c>
      <c r="N288" s="49">
        <v>12</v>
      </c>
      <c r="O288" s="49">
        <v>2</v>
      </c>
      <c r="P288" s="49">
        <v>12</v>
      </c>
      <c r="Q288" s="47" t="str">
        <f>VLOOKUP('[1]lista umów'!$F311,'[1]słownik_E+'!$A$1:$G$286,7,0)</f>
        <v>www.ipsa.fr</v>
      </c>
      <c r="R288" s="47" t="str">
        <f>VLOOKUP('[1]lista umów'!$F311,'[1]słownik_E+'!$A$1:$G$286,6,0)</f>
        <v>bernard.moretti@ipsa.fr; international@ipsa.fr</v>
      </c>
      <c r="S288" s="47" t="s">
        <v>233</v>
      </c>
      <c r="T288" s="47"/>
    </row>
    <row r="289" spans="1:21" s="46" customFormat="1" x14ac:dyDescent="0.25">
      <c r="A289" s="47" t="str">
        <f>VLOOKUP('[1]lista umów'!$F312,'[1]słownik_E+'!$A$1:$G$286,4,0)</f>
        <v>Francja</v>
      </c>
      <c r="B289" s="47" t="s">
        <v>162</v>
      </c>
      <c r="C289" s="47" t="str">
        <f>VLOOKUP('[1]lista umów'!$F312,'[1]słownik_E+'!$A$1:$G$286,2,0)</f>
        <v>Université Polytechnique Hauts-de-France</v>
      </c>
      <c r="D289" s="47" t="str">
        <f>VLOOKUP('[1]lista umów'!$F312,'[1]słownik_E+'!$A$1:$G$286,3,0)</f>
        <v>Polytechnic University of Hauts-de-France</v>
      </c>
      <c r="E289" s="47" t="s">
        <v>163</v>
      </c>
      <c r="F289" s="43" t="s">
        <v>21</v>
      </c>
      <c r="G289" s="48">
        <v>47026</v>
      </c>
      <c r="H289" s="47" t="s">
        <v>232</v>
      </c>
      <c r="I289" s="47" t="str">
        <f>VLOOKUP([1]!Tabela1[[#This Row],[wydział]],[1]słownik!$F$2:$G$12,2,0)</f>
        <v>dziedzina nauk inżynieryjno-technicznych / inżynieria lądowa, geodezja i transport</v>
      </c>
      <c r="J289" s="47" t="s">
        <v>446</v>
      </c>
      <c r="K289" s="47" t="e">
        <f>VLOOKUP(J289,[1]słownik!$I$2:$J$31,2,0)</f>
        <v>#N/A</v>
      </c>
      <c r="L289" s="47" t="s">
        <v>164</v>
      </c>
      <c r="M289" s="49">
        <v>2</v>
      </c>
      <c r="N289" s="49">
        <v>20</v>
      </c>
      <c r="O289" s="49">
        <v>2</v>
      </c>
      <c r="P289" s="49">
        <v>20</v>
      </c>
      <c r="Q289" s="47" t="str">
        <f>VLOOKUP('[1]lista umów'!$F312,'[1]słownik_E+'!$A$1:$G$286,7,0)</f>
        <v>https://www.uphf.fr/</v>
      </c>
      <c r="R289" s="47" t="str">
        <f>VLOOKUP('[1]lista umów'!$F312,'[1]słownik_E+'!$A$1:$G$286,6,0)</f>
        <v>international_in@uphf.fr;       Mohamed.Djemai@uphf.fr (ISTV);  dominique.deneux@univ-valenciennes.fr</v>
      </c>
      <c r="S289" s="47" t="s">
        <v>233</v>
      </c>
      <c r="T289" s="47"/>
    </row>
    <row r="290" spans="1:21" s="46" customFormat="1" x14ac:dyDescent="0.25">
      <c r="A290" s="154" t="str">
        <f>VLOOKUP('[1]lista umów'!$F608,'[1]słownik_E+'!$A$1:$G$500,4,0)</f>
        <v>Francja</v>
      </c>
      <c r="B290" s="154" t="str">
        <f>VLOOKUP('[1]lista umów'!$F608,'[1]słownik_E+'!$A$1:$G$500,5,0)</f>
        <v>Valenciennes</v>
      </c>
      <c r="C290" s="154" t="str">
        <f>VLOOKUP('[1]lista umów'!$F608,'[1]słownik_E+'!$A$1:$G$500,2,0)</f>
        <v>INSA Hauts-de-France</v>
      </c>
      <c r="D290" s="154" t="str">
        <f>VLOOKUP('[1]lista umów'!$F608,'[1]słownik_E+'!$A$1:$G$500,3,0)</f>
        <v>INSA Hauts-de-France</v>
      </c>
      <c r="E290" s="155" t="s">
        <v>706</v>
      </c>
      <c r="F290" s="156" t="s">
        <v>21</v>
      </c>
      <c r="G290" s="157">
        <v>47026</v>
      </c>
      <c r="H290" s="154" t="s">
        <v>232</v>
      </c>
      <c r="I290" s="156" t="str">
        <f>VLOOKUP([1]!Tabela1[[#This Row],[wydział]],[1]słownik!$F$2:$G$12,2,0)</f>
        <v>dziedzina nauk inżynieryjno-technicznych / inżynieria lądowa, geodezja i transport</v>
      </c>
      <c r="J290" s="154" t="s">
        <v>446</v>
      </c>
      <c r="K290" s="156" t="e">
        <f>VLOOKUP(J290,[1]słownik!$I$2:$J$31,2,0)</f>
        <v>#N/A</v>
      </c>
      <c r="L290" s="154" t="s">
        <v>41</v>
      </c>
      <c r="M290" s="158">
        <v>2</v>
      </c>
      <c r="N290" s="158">
        <v>20</v>
      </c>
      <c r="O290" s="158">
        <v>2</v>
      </c>
      <c r="P290" s="158">
        <v>20</v>
      </c>
      <c r="Q290" s="156" t="str">
        <f>VLOOKUP('[1]lista umów'!$F608,'[1]słownik_E+'!$A$1:$G$500,7,0)</f>
        <v>https://www.insa-hautsdefrance.fr/en</v>
      </c>
      <c r="R290" s="156" t="str">
        <f>VLOOKUP('[1]lista umów'!$F608,'[1]słownik_E+'!$A$1:$G$500,6,0)</f>
        <v>erasmus@uphf.fr</v>
      </c>
      <c r="S290" s="156" t="s">
        <v>233</v>
      </c>
      <c r="T290" s="156"/>
      <c r="U290" s="159"/>
    </row>
    <row r="291" spans="1:21" s="46" customFormat="1" x14ac:dyDescent="0.25">
      <c r="A291" s="165" t="str">
        <f>VLOOKUP('[1]lista umów'!$F662,'[1]słownik_E+'!$A$1:$G$350,4,0)</f>
        <v>Francja</v>
      </c>
      <c r="B291" s="165" t="str">
        <f>VLOOKUP('[1]lista umów'!$F662,'[1]słownik_E+'!$A$1:$G$350,5,0)</f>
        <v>Nantes</v>
      </c>
      <c r="C291" s="165" t="str">
        <f>VLOOKUP('[1]lista umów'!$F662,'[1]słownik_E+'!$A$1:$G$350,2,0)</f>
        <v xml:space="preserve">Université de Nantes </v>
      </c>
      <c r="D291" s="165" t="str">
        <f>VLOOKUP('[1]lista umów'!$F662,'[1]słownik_E+'!$A$1:$G$350,3,0)</f>
        <v>University of Nantes</v>
      </c>
      <c r="E291" s="172" t="s">
        <v>797</v>
      </c>
      <c r="F291" s="165" t="s">
        <v>21</v>
      </c>
      <c r="G291" s="173">
        <v>47026</v>
      </c>
      <c r="H291" s="165" t="s">
        <v>232</v>
      </c>
      <c r="I291" s="156" t="str">
        <f>VLOOKUP([1]!Tabela1[[#This Row],[wydział]],[1]słownik!$F$2:$G$12,2,0)</f>
        <v>dziedzina nauk inżynieryjno-technicznych / inżynieria lądowa, geodezja i transport</v>
      </c>
      <c r="J291" s="165" t="s">
        <v>217</v>
      </c>
      <c r="K291" s="165" t="str">
        <f>VLOOKUP(J291,[1]słownik!$I$2:$J$31,2,0)</f>
        <v>Motor Vehicles, Ships and Aircraft</v>
      </c>
      <c r="L291" s="165" t="s">
        <v>41</v>
      </c>
      <c r="M291" s="172">
        <v>2</v>
      </c>
      <c r="N291" s="172">
        <v>12</v>
      </c>
      <c r="O291" s="172">
        <v>2</v>
      </c>
      <c r="P291" s="172">
        <v>12</v>
      </c>
      <c r="Q291" s="165" t="str">
        <f>VLOOKUP('[1]lista umów'!$F662,'[1]słownik_E+'!$A$1:$G$350,7,0)</f>
        <v>https://english.univ-nantes.fr/</v>
      </c>
      <c r="R291" s="165" t="str">
        <f>VLOOKUP('[1]lista umów'!$F662,'[1]słownik_E+'!$A$1:$G$350,6,0)</f>
        <v>Anais.Nedelka@univ-nantes.fr; thierry.brousse@univ-nantes.fr; laurence.buhe@univ-nantes.fr</v>
      </c>
      <c r="S291" s="156" t="s">
        <v>233</v>
      </c>
      <c r="T291" s="165"/>
      <c r="U291" s="159"/>
    </row>
    <row r="292" spans="1:21" s="46" customFormat="1" x14ac:dyDescent="0.25">
      <c r="A292" s="43" t="str">
        <f>VLOOKUP('[1]lista umów'!$F276,'[1]słownik_E+'!$A$1:$G$286,4,0)</f>
        <v>Grecja</v>
      </c>
      <c r="B292" s="43" t="s">
        <v>369</v>
      </c>
      <c r="C292" s="43" t="str">
        <f>VLOOKUP('[1]lista umów'!$F276,'[1]słownik_E+'!$A$1:$G$286,2,0)</f>
        <v>Εθνικό Μετσόβιο Πολυτεχνείο</v>
      </c>
      <c r="D292" s="43" t="str">
        <f>VLOOKUP('[1]lista umów'!$F276,'[1]słownik_E+'!$A$1:$G$286,3,0)</f>
        <v>National Technical University of Athens</v>
      </c>
      <c r="E292" s="43" t="s">
        <v>370</v>
      </c>
      <c r="F292" s="43" t="s">
        <v>21</v>
      </c>
      <c r="G292" s="44">
        <v>47391</v>
      </c>
      <c r="H292" s="43" t="s">
        <v>232</v>
      </c>
      <c r="I292" s="43" t="str">
        <f>VLOOKUP([1]!Tabela1[[#This Row],[wydział]],[1]słownik!$F$2:$G$12,2,0)</f>
        <v>dziedzina nauk inżynieryjno-technicznych / inżynieria lądowa, geodezja i transport</v>
      </c>
      <c r="J292" s="43" t="s">
        <v>381</v>
      </c>
      <c r="K292" s="43" t="str">
        <f>VLOOKUP(J292,[1]słownik!$I$2:$J$31,2,0)</f>
        <v>Building and Civil Engineering</v>
      </c>
      <c r="L292" s="43" t="s">
        <v>24</v>
      </c>
      <c r="M292" s="45">
        <v>2</v>
      </c>
      <c r="N292" s="45">
        <v>12</v>
      </c>
      <c r="O292" s="45">
        <v>2</v>
      </c>
      <c r="P292" s="45">
        <v>12</v>
      </c>
      <c r="Q292" s="43" t="str">
        <f>VLOOKUP('[1]lista umów'!$F276,'[1]słownik_E+'!$A$1:$G$286,7,0)</f>
        <v>www.ntua.gr</v>
      </c>
      <c r="R292" s="43" t="str">
        <f>VLOOKUP('[1]lista umów'!$F276,'[1]słownik_E+'!$A$1:$G$286,6,0)</f>
        <v xml:space="preserve">amoropul@central.ntua.gr; iroffice@central.ntua.gr </v>
      </c>
      <c r="S292" s="43" t="s">
        <v>383</v>
      </c>
      <c r="T292" s="43"/>
    </row>
    <row r="293" spans="1:21" s="46" customFormat="1" x14ac:dyDescent="0.25">
      <c r="A293" s="47" t="str">
        <f>VLOOKUP('[1]lista umów'!$F277,'[1]słownik_E+'!$A$1:$G$286,4,0)</f>
        <v>Grecja</v>
      </c>
      <c r="B293" s="47" t="str">
        <f>VLOOKUP('[1]lista umów'!$F277,'[1]słownik_E+'!$A$1:$G$286,5,0)</f>
        <v>Patras</v>
      </c>
      <c r="C293" s="47" t="s">
        <v>418</v>
      </c>
      <c r="D293" s="47" t="str">
        <f>VLOOKUP('[1]lista umów'!$F277,'[1]słownik_E+'!$A$1:$G$286,3,0)</f>
        <v>University of the Peloponnese</v>
      </c>
      <c r="E293" s="47" t="s">
        <v>419</v>
      </c>
      <c r="F293" s="47" t="s">
        <v>21</v>
      </c>
      <c r="G293" s="48">
        <v>47391</v>
      </c>
      <c r="H293" s="47" t="s">
        <v>232</v>
      </c>
      <c r="I293" s="47" t="str">
        <f>VLOOKUP([1]!Tabela1[[#This Row],[wydział]],[1]słownik!$F$2:$G$12,2,0)</f>
        <v>dziedzina nauk inżynieryjno-technicznych / inżynieria lądowa, geodezja i transport</v>
      </c>
      <c r="J293" s="47" t="s">
        <v>381</v>
      </c>
      <c r="K293" s="47" t="str">
        <f>VLOOKUP(J293,[1]słownik!$I$2:$J$31,2,0)</f>
        <v>Building and Civil Engineering</v>
      </c>
      <c r="L293" s="47" t="s">
        <v>90</v>
      </c>
      <c r="M293" s="49">
        <v>2</v>
      </c>
      <c r="N293" s="49">
        <v>10</v>
      </c>
      <c r="O293" s="49">
        <v>2</v>
      </c>
      <c r="P293" s="49">
        <v>10</v>
      </c>
      <c r="Q293" s="47" t="str">
        <f>VLOOKUP('[1]lista umów'!$F277,'[1]słownik_E+'!$A$1:$G$286,7,0)</f>
        <v>https://www.uop.gr/en</v>
      </c>
      <c r="R293" s="47" t="str">
        <f>VLOOKUP('[1]lista umów'!$F277,'[1]słownik_E+'!$A$1:$G$286,6,0)</f>
        <v xml:space="preserve"> a.vogopoulou@go.uop.gr</v>
      </c>
      <c r="S293" s="47" t="s">
        <v>383</v>
      </c>
      <c r="T293" s="47"/>
    </row>
    <row r="294" spans="1:21" s="46" customFormat="1" x14ac:dyDescent="0.25">
      <c r="A294" s="47" t="str">
        <f>VLOOKUP('[1]lista umów'!$F278,'[1]słownik_E+'!$A$1:$G$286,4,0)</f>
        <v>Hiszpania</v>
      </c>
      <c r="B294" s="47" t="s">
        <v>420</v>
      </c>
      <c r="C294" s="47" t="str">
        <f>VLOOKUP('[1]lista umów'!$F278,'[1]słownik_E+'!$A$1:$G$286,2,0)</f>
        <v>Universidad de Granada</v>
      </c>
      <c r="D294" s="47" t="str">
        <f>VLOOKUP('[1]lista umów'!$F278,'[1]słownik_E+'!$A$1:$G$286,3,0)</f>
        <v>University of Granada</v>
      </c>
      <c r="E294" s="47" t="s">
        <v>421</v>
      </c>
      <c r="F294" s="43" t="s">
        <v>21</v>
      </c>
      <c r="G294" s="48">
        <v>47391</v>
      </c>
      <c r="H294" s="47" t="s">
        <v>232</v>
      </c>
      <c r="I294" s="47" t="str">
        <f>VLOOKUP([1]!Tabela1[[#This Row],[wydział]],[1]słownik!$F$2:$G$12,2,0)</f>
        <v>dziedzina nauk inżynieryjno-technicznych / inżynieria lądowa, geodezja i transport</v>
      </c>
      <c r="J294" s="47" t="s">
        <v>381</v>
      </c>
      <c r="K294" s="47" t="str">
        <f>VLOOKUP(J294,[1]słownik!$I$2:$J$31,2,0)</f>
        <v>Building and Civil Engineering</v>
      </c>
      <c r="L294" s="47" t="s">
        <v>32</v>
      </c>
      <c r="M294" s="49">
        <v>3</v>
      </c>
      <c r="N294" s="49">
        <v>27</v>
      </c>
      <c r="O294" s="49">
        <v>3</v>
      </c>
      <c r="P294" s="49">
        <v>27</v>
      </c>
      <c r="Q294" s="47" t="str">
        <f>VLOOKUP('[1]lista umów'!$F278,'[1]słownik_E+'!$A$1:$G$286,7,0)</f>
        <v>www.ugr.es</v>
      </c>
      <c r="R294" s="47" t="str">
        <f>VLOOKUP('[1]lista umów'!$F278,'[1]słownik_E+'!$A$1:$G$286,6,0)</f>
        <v xml:space="preserve">mobilitycivil.coord@ugr.es; , incoming.civil@ugr.es; </v>
      </c>
      <c r="S294" s="47" t="s">
        <v>383</v>
      </c>
      <c r="T294" s="47"/>
    </row>
    <row r="295" spans="1:21" s="46" customFormat="1" x14ac:dyDescent="0.25">
      <c r="A295" s="47" t="str">
        <f>VLOOKUP('[1]lista umów'!$F280,'[1]słownik_E+'!$A$1:$G$286,4,0)</f>
        <v>Hiszpania</v>
      </c>
      <c r="B295" s="47" t="s">
        <v>57</v>
      </c>
      <c r="C295" s="47" t="str">
        <f>VLOOKUP('[1]lista umów'!$F280,'[1]słownik_E+'!$A$1:$G$286,2,0)</f>
        <v>Universidad de Cantabria</v>
      </c>
      <c r="D295" s="47" t="str">
        <f>VLOOKUP('[1]lista umów'!$F280,'[1]słownik_E+'!$A$1:$G$286,3,0)</f>
        <v>University of Cantabria</v>
      </c>
      <c r="E295" s="47" t="s">
        <v>58</v>
      </c>
      <c r="F295" s="43" t="s">
        <v>21</v>
      </c>
      <c r="G295" s="48">
        <v>47391</v>
      </c>
      <c r="H295" s="47" t="s">
        <v>232</v>
      </c>
      <c r="I295" s="47" t="str">
        <f>VLOOKUP([1]!Tabela1[[#This Row],[wydział]],[1]słownik!$F$2:$G$12,2,0)</f>
        <v>dziedzina nauk inżynieryjno-technicznych / inżynieria lądowa, geodezja i transport</v>
      </c>
      <c r="J295" s="47" t="s">
        <v>381</v>
      </c>
      <c r="K295" s="47" t="str">
        <f>VLOOKUP(J295,[1]słownik!$I$2:$J$31,2,0)</f>
        <v>Building and Civil Engineering</v>
      </c>
      <c r="L295" s="47" t="s">
        <v>90</v>
      </c>
      <c r="M295" s="49">
        <v>15</v>
      </c>
      <c r="N295" s="49">
        <v>150</v>
      </c>
      <c r="O295" s="49">
        <v>15</v>
      </c>
      <c r="P295" s="49">
        <v>150</v>
      </c>
      <c r="Q295" s="47" t="str">
        <f>VLOOKUP('[1]lista umów'!$F280,'[1]słownik_E+'!$A$1:$G$286,7,0)</f>
        <v>http://web.unican.es</v>
      </c>
      <c r="R295" s="47" t="str">
        <f>VLOOKUP('[1]lista umów'!$F280,'[1]słownik_E+'!$A$1:$G$286,6,0)</f>
        <v>exchange.students@unican.es</v>
      </c>
      <c r="S295" s="47" t="s">
        <v>383</v>
      </c>
      <c r="T295" s="47"/>
    </row>
    <row r="296" spans="1:21" s="46" customFormat="1" x14ac:dyDescent="0.25">
      <c r="A296" s="47" t="str">
        <f>VLOOKUP('[1]lista umów'!$F281,'[1]słownik_E+'!$A$1:$G$286,4,0)</f>
        <v>Hiszpania</v>
      </c>
      <c r="B296" s="47" t="s">
        <v>428</v>
      </c>
      <c r="C296" s="47" t="str">
        <f>VLOOKUP('[1]lista umów'!$F281,'[1]słownik_E+'!$A$1:$G$286,2,0)</f>
        <v>Universidad de Valladolid</v>
      </c>
      <c r="D296" s="47" t="str">
        <f>VLOOKUP('[1]lista umów'!$F281,'[1]słownik_E+'!$A$1:$G$286,3,0)</f>
        <v>University of Valladolid</v>
      </c>
      <c r="E296" s="47" t="s">
        <v>429</v>
      </c>
      <c r="F296" s="47" t="s">
        <v>21</v>
      </c>
      <c r="G296" s="48">
        <v>47026</v>
      </c>
      <c r="H296" s="47" t="s">
        <v>232</v>
      </c>
      <c r="I296" s="47" t="str">
        <f>VLOOKUP([1]!Tabela1[[#This Row],[wydział]],[1]słownik!$F$2:$G$12,2,0)</f>
        <v>dziedzina nauk inżynieryjno-technicznych / inżynieria lądowa, geodezja i transport</v>
      </c>
      <c r="J296" s="47" t="s">
        <v>176</v>
      </c>
      <c r="K296" s="47" t="str">
        <f>VLOOKUP(J296,[1]słownik!$I$2:$J$31,2,0)</f>
        <v>Engineering and Engineering Trades</v>
      </c>
      <c r="L296" s="47" t="s">
        <v>24</v>
      </c>
      <c r="M296" s="49">
        <v>2</v>
      </c>
      <c r="N296" s="49">
        <v>12</v>
      </c>
      <c r="O296" s="49">
        <v>2</v>
      </c>
      <c r="P296" s="49">
        <v>12</v>
      </c>
      <c r="Q296" s="47" t="str">
        <f>VLOOKUP('[1]lista umów'!$F281,'[1]słownik_E+'!$A$1:$G$286,7,0)</f>
        <v>http://www.uva.es/</v>
      </c>
      <c r="R296" s="47" t="str">
        <f>VLOOKUP('[1]lista umów'!$F281,'[1]słownik_E+'!$A$1:$G$286,6,0)</f>
        <v xml:space="preserve">relint@uva.es </v>
      </c>
      <c r="S296" s="47" t="s">
        <v>383</v>
      </c>
      <c r="T296" s="47"/>
    </row>
    <row r="297" spans="1:21" s="46" customFormat="1" x14ac:dyDescent="0.25">
      <c r="A297" s="47" t="str">
        <f>VLOOKUP('[1]lista umów'!$F314,'[1]słownik_E+'!$A$1:$G$286,4,0)</f>
        <v>Hiszpania</v>
      </c>
      <c r="B297" s="47" t="s">
        <v>169</v>
      </c>
      <c r="C297" s="47" t="str">
        <f>VLOOKUP('[1]lista umów'!$F314,'[1]słownik_E+'!$A$1:$G$286,2,0)</f>
        <v>Universitat Politècnica de Catalunya</v>
      </c>
      <c r="D297" s="47" t="str">
        <f>VLOOKUP('[1]lista umów'!$F314,'[1]słownik_E+'!$A$1:$G$286,3,0)</f>
        <v>Technical University of Catalonia</v>
      </c>
      <c r="E297" s="47" t="s">
        <v>170</v>
      </c>
      <c r="F297" s="43" t="s">
        <v>21</v>
      </c>
      <c r="G297" s="48">
        <v>46660</v>
      </c>
      <c r="H297" s="47" t="s">
        <v>232</v>
      </c>
      <c r="I297" s="47" t="str">
        <f>VLOOKUP([1]!Tabela1[[#This Row],[wydział]],[1]słownik!$F$2:$G$12,2,0)</f>
        <v>dziedzina nauk inżynieryjno-technicznych / inżynieria lądowa, geodezja i transport</v>
      </c>
      <c r="J297" s="47" t="s">
        <v>176</v>
      </c>
      <c r="K297" s="47" t="str">
        <f>VLOOKUP(J297,[1]słownik!$I$2:$J$31,2,0)</f>
        <v>Engineering and Engineering Trades</v>
      </c>
      <c r="L297" s="47" t="s">
        <v>24</v>
      </c>
      <c r="M297" s="49">
        <v>2</v>
      </c>
      <c r="N297" s="49">
        <v>12</v>
      </c>
      <c r="O297" s="49">
        <v>2</v>
      </c>
      <c r="P297" s="49">
        <v>12</v>
      </c>
      <c r="Q297" s="47" t="str">
        <f>VLOOKUP('[1]lista umów'!$F314,'[1]słownik_E+'!$A$1:$G$286,7,0)</f>
        <v>www.upc.edu</v>
      </c>
      <c r="R297" s="47" t="str">
        <f>VLOOKUP('[1]lista umów'!$F314,'[1]słownik_E+'!$A$1:$G$286,6,0)</f>
        <v xml:space="preserve">rel.int@fib.upc.edu; vd.internacionals.fib@upc.edu; </v>
      </c>
      <c r="S297" s="47" t="s">
        <v>233</v>
      </c>
      <c r="T297" s="47"/>
    </row>
    <row r="298" spans="1:21" s="46" customFormat="1" x14ac:dyDescent="0.25">
      <c r="A298" s="47" t="str">
        <f>VLOOKUP('[1]lista umów'!$F316,'[1]słownik_E+'!$A$1:$G$286,4,0)</f>
        <v>Hiszpania</v>
      </c>
      <c r="B298" s="47" t="s">
        <v>169</v>
      </c>
      <c r="C298" s="47" t="s">
        <v>452</v>
      </c>
      <c r="D298" s="47" t="str">
        <f>VLOOKUP('[1]lista umów'!$F316,'[1]słownik_E+'!$A$1:$G$286,3,0)</f>
        <v>Technical University of Catalonia</v>
      </c>
      <c r="E298" s="47" t="s">
        <v>170</v>
      </c>
      <c r="F298" s="43" t="s">
        <v>21</v>
      </c>
      <c r="G298" s="48">
        <v>47391</v>
      </c>
      <c r="H298" s="47" t="s">
        <v>232</v>
      </c>
      <c r="I298" s="47" t="str">
        <f>VLOOKUP([1]!Tabela1[[#This Row],[wydział]],[1]słownik!$F$2:$G$12,2,0)</f>
        <v>dziedzina nauk inżynieryjno-technicznych / inżynieria lądowa, geodezja i transport</v>
      </c>
      <c r="J298" s="47"/>
      <c r="K298" s="47" t="e">
        <f>VLOOKUP(J298,[1]słownik!$I$2:$J$31,2,0)</f>
        <v>#N/A</v>
      </c>
      <c r="L298" s="47" t="s">
        <v>24</v>
      </c>
      <c r="M298" s="49">
        <v>4</v>
      </c>
      <c r="N298" s="49">
        <v>24</v>
      </c>
      <c r="O298" s="49">
        <v>4</v>
      </c>
      <c r="P298" s="49">
        <v>24</v>
      </c>
      <c r="Q298" s="47" t="str">
        <f>VLOOKUP('[1]lista umów'!$F316,'[1]słownik_E+'!$A$1:$G$286,7,0)</f>
        <v>www.upc.edu</v>
      </c>
      <c r="R298" s="47" t="str">
        <f>VLOOKUP('[1]lista umów'!$F316,'[1]słownik_E+'!$A$1:$G$286,6,0)</f>
        <v xml:space="preserve">rel.int@fib.upc.edu; vd.internacionals.fib@upc.edu; </v>
      </c>
      <c r="S298" s="47" t="s">
        <v>233</v>
      </c>
      <c r="T298" s="47"/>
    </row>
    <row r="299" spans="1:21" s="46" customFormat="1" x14ac:dyDescent="0.25">
      <c r="A299" s="47" t="str">
        <f>VLOOKUP('[1]lista umów'!$F317,'[1]słownik_E+'!$A$1:$G$286,4,0)</f>
        <v>Hiszpania</v>
      </c>
      <c r="B299" s="47" t="s">
        <v>171</v>
      </c>
      <c r="C299" s="47" t="str">
        <f>VLOOKUP('[1]lista umów'!$F317,'[1]słownik_E+'!$A$1:$G$286,2,0)</f>
        <v>Universidad de Cádiz</v>
      </c>
      <c r="D299" s="47" t="str">
        <f>VLOOKUP('[1]lista umów'!$F317,'[1]słownik_E+'!$A$1:$G$286,3,0)</f>
        <v>University of Cadiz</v>
      </c>
      <c r="E299" s="47" t="s">
        <v>173</v>
      </c>
      <c r="F299" s="47" t="s">
        <v>21</v>
      </c>
      <c r="G299" s="48">
        <v>47391</v>
      </c>
      <c r="H299" s="47" t="s">
        <v>232</v>
      </c>
      <c r="I299" s="47" t="str">
        <f>VLOOKUP([1]!Tabela1[[#This Row],[wydział]],[1]słownik!$F$2:$G$12,2,0)</f>
        <v>dziedzina nauk inżynieryjno-technicznych / inżynieria lądowa, geodezja i transport</v>
      </c>
      <c r="J299" s="47" t="s">
        <v>217</v>
      </c>
      <c r="K299" s="47" t="str">
        <f>VLOOKUP(J299,[1]słownik!$I$2:$J$31,2,0)</f>
        <v>Motor Vehicles, Ships and Aircraft</v>
      </c>
      <c r="L299" s="47" t="s">
        <v>32</v>
      </c>
      <c r="M299" s="49">
        <v>2</v>
      </c>
      <c r="N299" s="49">
        <v>10</v>
      </c>
      <c r="O299" s="49">
        <v>2</v>
      </c>
      <c r="P299" s="49">
        <v>10</v>
      </c>
      <c r="Q299" s="47" t="str">
        <f>VLOOKUP('[1]lista umów'!$F317,'[1]słownik_E+'!$A$1:$G$286,7,0)</f>
        <v>http://uca.es</v>
      </c>
      <c r="R299" s="47" t="str">
        <f>VLOOKUP('[1]lista umów'!$F317,'[1]słownik_E+'!$A$1:$G$286,6,0)</f>
        <v>regina.stork@uca.es ; antoniojuan.gamaz@uca.es</v>
      </c>
      <c r="S299" s="47" t="s">
        <v>233</v>
      </c>
      <c r="T299" s="47"/>
    </row>
    <row r="300" spans="1:21" s="46" customFormat="1" x14ac:dyDescent="0.25">
      <c r="A300" s="43" t="str">
        <f>VLOOKUP('[1]lista umów'!$F318,'[1]słownik_E+'!$A$1:$G$286,4,0)</f>
        <v>Hiszpania</v>
      </c>
      <c r="B300" s="43" t="s">
        <v>171</v>
      </c>
      <c r="C300" s="43" t="str">
        <f>VLOOKUP('[1]lista umów'!$F318,'[1]słownik_E+'!$A$1:$G$286,2,0)</f>
        <v>Universidad de Cádiz</v>
      </c>
      <c r="D300" s="43" t="str">
        <f>VLOOKUP('[1]lista umów'!$F318,'[1]słownik_E+'!$A$1:$G$286,3,0)</f>
        <v>University of Cadiz</v>
      </c>
      <c r="E300" s="43" t="s">
        <v>173</v>
      </c>
      <c r="F300" s="43" t="s">
        <v>21</v>
      </c>
      <c r="G300" s="44">
        <v>47391</v>
      </c>
      <c r="H300" s="43" t="s">
        <v>232</v>
      </c>
      <c r="I300" s="43" t="str">
        <f>VLOOKUP([1]!Tabela1[[#This Row],[wydział]],[1]słownik!$F$2:$G$12,2,0)</f>
        <v>dziedzina nauk inżynieryjno-technicznych / inżynieria lądowa, geodezja i transport</v>
      </c>
      <c r="J300" s="43" t="s">
        <v>425</v>
      </c>
      <c r="K300" s="43" t="str">
        <f>VLOOKUP(J300,[1]słownik!$I$2:$J$31,2,0)</f>
        <v>Mechanics and Metal Trades</v>
      </c>
      <c r="L300" s="43" t="s">
        <v>32</v>
      </c>
      <c r="M300" s="45">
        <v>2</v>
      </c>
      <c r="N300" s="45">
        <v>10</v>
      </c>
      <c r="O300" s="45">
        <v>2</v>
      </c>
      <c r="P300" s="45">
        <v>10</v>
      </c>
      <c r="Q300" s="43" t="str">
        <f>VLOOKUP('[1]lista umów'!$F318,'[1]słownik_E+'!$A$1:$G$286,7,0)</f>
        <v>http://uca.es</v>
      </c>
      <c r="R300" s="43" t="str">
        <f>VLOOKUP('[1]lista umów'!$F318,'[1]słownik_E+'!$A$1:$G$286,6,0)</f>
        <v>regina.stork@uca.es ; antoniojuan.gamaz@uca.es</v>
      </c>
      <c r="S300" s="43" t="s">
        <v>233</v>
      </c>
      <c r="T300" s="43"/>
    </row>
    <row r="301" spans="1:21" s="46" customFormat="1" x14ac:dyDescent="0.25">
      <c r="A301" s="47" t="str">
        <f>VLOOKUP('[1]lista umów'!$F319,'[1]słownik_E+'!$A$1:$G$286,4,0)</f>
        <v>Hiszpania</v>
      </c>
      <c r="B301" s="47" t="s">
        <v>453</v>
      </c>
      <c r="C301" s="47" t="str">
        <f>VLOOKUP('[1]lista umów'!$F319,'[1]słownik_E+'!$A$1:$G$286,2,0)</f>
        <v>Universidad de León</v>
      </c>
      <c r="D301" s="47" t="str">
        <f>VLOOKUP('[1]lista umów'!$F319,'[1]słownik_E+'!$A$1:$G$286,3,0)</f>
        <v>University of Leon</v>
      </c>
      <c r="E301" s="47" t="s">
        <v>454</v>
      </c>
      <c r="F301" s="47" t="s">
        <v>21</v>
      </c>
      <c r="G301" s="48">
        <v>46660</v>
      </c>
      <c r="H301" s="47" t="s">
        <v>232</v>
      </c>
      <c r="I301" s="47" t="str">
        <f>VLOOKUP([1]!Tabela1[[#This Row],[wydział]],[1]słownik!$F$2:$G$12,2,0)</f>
        <v>dziedzina nauk inżynieryjno-technicznych / inżynieria lądowa, geodezja i transport</v>
      </c>
      <c r="J301" s="47" t="s">
        <v>425</v>
      </c>
      <c r="K301" s="47" t="str">
        <f>VLOOKUP(J301,[1]słownik!$I$2:$J$31,2,0)</f>
        <v>Mechanics and Metal Trades</v>
      </c>
      <c r="L301" s="47" t="s">
        <v>24</v>
      </c>
      <c r="M301" s="49">
        <v>2</v>
      </c>
      <c r="N301" s="49">
        <v>10</v>
      </c>
      <c r="O301" s="49">
        <v>2</v>
      </c>
      <c r="P301" s="49">
        <v>10</v>
      </c>
      <c r="Q301" s="47" t="str">
        <f>VLOOKUP('[1]lista umów'!$F319,'[1]słownik_E+'!$A$1:$G$286,7,0)</f>
        <v>www.unileon.es</v>
      </c>
      <c r="R301" s="47" t="str">
        <f>VLOOKUP('[1]lista umów'!$F319,'[1]słownik_E+'!$A$1:$G$286,6,0)</f>
        <v xml:space="preserve">internacional@unileon.es </v>
      </c>
      <c r="S301" s="47" t="s">
        <v>233</v>
      </c>
      <c r="T301" s="47"/>
    </row>
    <row r="302" spans="1:21" s="46" customFormat="1" x14ac:dyDescent="0.25">
      <c r="A302" s="43" t="str">
        <f>VLOOKUP('[1]lista umów'!$F320,'[1]słownik_E+'!$A$1:$G$286,4,0)</f>
        <v>Hiszpania</v>
      </c>
      <c r="B302" s="43" t="s">
        <v>453</v>
      </c>
      <c r="C302" s="43" t="s">
        <v>455</v>
      </c>
      <c r="D302" s="43" t="str">
        <f>VLOOKUP('[1]lista umów'!$F320,'[1]słownik_E+'!$A$1:$G$286,3,0)</f>
        <v>University of Leon</v>
      </c>
      <c r="E302" s="43" t="s">
        <v>454</v>
      </c>
      <c r="F302" s="43" t="s">
        <v>21</v>
      </c>
      <c r="G302" s="44">
        <v>46660</v>
      </c>
      <c r="H302" s="43" t="s">
        <v>232</v>
      </c>
      <c r="I302" s="43" t="str">
        <f>VLOOKUP([1]!Tabela1[[#This Row],[wydział]],[1]słownik!$F$2:$G$12,2,0)</f>
        <v>dziedzina nauk inżynieryjno-technicznych / inżynieria lądowa, geodezja i transport</v>
      </c>
      <c r="J302" s="43" t="s">
        <v>217</v>
      </c>
      <c r="K302" s="43" t="str">
        <f>VLOOKUP(J302,[1]słownik!$I$2:$J$31,2,0)</f>
        <v>Motor Vehicles, Ships and Aircraft</v>
      </c>
      <c r="L302" s="43" t="s">
        <v>24</v>
      </c>
      <c r="M302" s="45">
        <v>2</v>
      </c>
      <c r="N302" s="45">
        <v>10</v>
      </c>
      <c r="O302" s="45">
        <v>2</v>
      </c>
      <c r="P302" s="45">
        <v>10</v>
      </c>
      <c r="Q302" s="43" t="str">
        <f>VLOOKUP('[1]lista umów'!$F320,'[1]słownik_E+'!$A$1:$G$286,7,0)</f>
        <v>www.unileon.es</v>
      </c>
      <c r="R302" s="43" t="str">
        <f>VLOOKUP('[1]lista umów'!$F320,'[1]słownik_E+'!$A$1:$G$286,6,0)</f>
        <v xml:space="preserve">internacional@unileon.es </v>
      </c>
      <c r="S302" s="43" t="s">
        <v>233</v>
      </c>
      <c r="T302" s="43"/>
    </row>
    <row r="303" spans="1:21" s="46" customFormat="1" x14ac:dyDescent="0.25">
      <c r="A303" s="47" t="str">
        <f>VLOOKUP('[1]lista umów'!$F227,'[1]słownik_E+'!$A$1:$G$286,4,0)</f>
        <v>Hiszpania</v>
      </c>
      <c r="B303" s="47" t="s">
        <v>52</v>
      </c>
      <c r="C303" s="47" t="s">
        <v>379</v>
      </c>
      <c r="D303" s="47" t="s">
        <v>380</v>
      </c>
      <c r="E303" s="47" t="s">
        <v>54</v>
      </c>
      <c r="F303" s="47" t="s">
        <v>21</v>
      </c>
      <c r="G303" s="48">
        <v>47391</v>
      </c>
      <c r="H303" s="47" t="s">
        <v>232</v>
      </c>
      <c r="I303" s="47" t="str">
        <f>VLOOKUP([1]!Tabela1[[#This Row],[wydział]],[1]słownik!$F$2:$G$12,2,0)</f>
        <v>dziedzina nauk inżynieryjno-technicznych / inżynieria lądowa, geodezja i transport</v>
      </c>
      <c r="J303" s="47" t="s">
        <v>381</v>
      </c>
      <c r="K303" s="47" t="str">
        <f>VLOOKUP(J303,[1]słownik!$I$2:$J$31,2,0)</f>
        <v>Building and Civil Engineering</v>
      </c>
      <c r="L303" s="47" t="s">
        <v>24</v>
      </c>
      <c r="M303" s="49">
        <v>4</v>
      </c>
      <c r="N303" s="49">
        <v>20</v>
      </c>
      <c r="O303" s="49">
        <v>2</v>
      </c>
      <c r="P303" s="49">
        <v>20</v>
      </c>
      <c r="Q303" s="47" t="str">
        <f>VLOOKUP('[1]lista umów'!$F227,'[1]słownik_E+'!$A$1:$G$286,7,0)</f>
        <v>www.upm.es</v>
      </c>
      <c r="R303" s="47" t="s">
        <v>382</v>
      </c>
      <c r="S303" s="47" t="s">
        <v>383</v>
      </c>
      <c r="T303" s="47"/>
    </row>
    <row r="304" spans="1:21" s="46" customFormat="1" x14ac:dyDescent="0.25">
      <c r="A304" s="43" t="str">
        <f>VLOOKUP('[1]lista umów'!$F98,'[1]słownik_E+'!$A$1:$G$286,4,0)</f>
        <v>Hiszpania</v>
      </c>
      <c r="B304" s="43" t="s">
        <v>52</v>
      </c>
      <c r="C304" s="43" t="s">
        <v>226</v>
      </c>
      <c r="D304" s="43" t="s">
        <v>227</v>
      </c>
      <c r="E304" s="43" t="s">
        <v>54</v>
      </c>
      <c r="F304" s="43" t="s">
        <v>21</v>
      </c>
      <c r="G304" s="44">
        <v>47391</v>
      </c>
      <c r="H304" s="43" t="s">
        <v>232</v>
      </c>
      <c r="I304" s="43" t="str">
        <f>VLOOKUP([1]!Tabela1[[#This Row],[wydział]],[1]słownik!$F$2:$G$12,2,0)</f>
        <v>dziedzina nauk inżynieryjno-technicznych / inżynieria lądowa, geodezja i transport</v>
      </c>
      <c r="J304" s="43" t="s">
        <v>176</v>
      </c>
      <c r="K304" s="43" t="str">
        <f>VLOOKUP(J304,[1]słownik!$I$2:$J$31,2,0)</f>
        <v>Engineering and Engineering Trades</v>
      </c>
      <c r="L304" s="43" t="s">
        <v>24</v>
      </c>
      <c r="M304" s="45">
        <v>2</v>
      </c>
      <c r="N304" s="45">
        <v>20</v>
      </c>
      <c r="O304" s="45">
        <v>2</v>
      </c>
      <c r="P304" s="45">
        <v>20</v>
      </c>
      <c r="Q304" s="43" t="str">
        <f>VLOOKUP('[1]lista umów'!$F98,'[1]słownik_E+'!$A$1:$G$286,7,0)</f>
        <v>www.upm.es</v>
      </c>
      <c r="R304" s="43" t="s">
        <v>229</v>
      </c>
      <c r="S304" s="43" t="s">
        <v>233</v>
      </c>
      <c r="T304" s="43"/>
    </row>
    <row r="305" spans="1:21" s="46" customFormat="1" x14ac:dyDescent="0.25">
      <c r="A305" s="43" t="str">
        <f>VLOOKUP('[1]lista umów'!$F322,'[1]słownik_E+'!$A$1:$G$286,4,0)</f>
        <v>Hiszpania</v>
      </c>
      <c r="B305" s="43" t="s">
        <v>52</v>
      </c>
      <c r="C305" s="43" t="str">
        <f>VLOOKUP('[1]lista umów'!$F322,'[1]słownik_E+'!$A$1:$G$286,2,0)</f>
        <v>Universidad Carlos III de Madrid</v>
      </c>
      <c r="D305" s="43" t="str">
        <f>VLOOKUP('[1]lista umów'!$F322,'[1]słownik_E+'!$A$1:$G$286,3,0)</f>
        <v>Charles III University of Madrid</v>
      </c>
      <c r="E305" s="43" t="s">
        <v>458</v>
      </c>
      <c r="F305" s="43" t="s">
        <v>21</v>
      </c>
      <c r="G305" s="44">
        <v>47391</v>
      </c>
      <c r="H305" s="43" t="s">
        <v>232</v>
      </c>
      <c r="I305" s="43" t="str">
        <f>VLOOKUP([1]!Tabela1[[#This Row],[wydział]],[1]słownik!$F$2:$G$12,2,0)</f>
        <v>dziedzina nauk inżynieryjno-technicznych / inżynieria lądowa, geodezja i transport</v>
      </c>
      <c r="J305" s="43" t="s">
        <v>176</v>
      </c>
      <c r="K305" s="43" t="str">
        <f>VLOOKUP(J305,[1]słownik!$I$2:$J$31,2,0)</f>
        <v>Engineering and Engineering Trades</v>
      </c>
      <c r="L305" s="43" t="s">
        <v>24</v>
      </c>
      <c r="M305" s="45">
        <v>1</v>
      </c>
      <c r="N305" s="45">
        <v>6</v>
      </c>
      <c r="O305" s="45">
        <v>1</v>
      </c>
      <c r="P305" s="45">
        <v>6</v>
      </c>
      <c r="Q305" s="43" t="str">
        <f>VLOOKUP('[1]lista umów'!$F322,'[1]słownik_E+'!$A$1:$G$286,7,0)</f>
        <v>www.uc3m.es</v>
      </c>
      <c r="R305" s="43" t="str">
        <f>VLOOKUP('[1]lista umów'!$F322,'[1]słownik_E+'!$A$1:$G$286,6,0)</f>
        <v>internationaleps@uc3m.es; erasmus_partners@uc3m.es</v>
      </c>
      <c r="S305" s="43" t="s">
        <v>233</v>
      </c>
      <c r="T305" s="43"/>
    </row>
    <row r="306" spans="1:21" s="46" customFormat="1" x14ac:dyDescent="0.25">
      <c r="A306" s="47" t="str">
        <f>VLOOKUP('[1]lista umów'!$F323,'[1]słownik_E+'!$A$1:$G$286,4,0)</f>
        <v>Hiszpania</v>
      </c>
      <c r="B306" s="47" t="s">
        <v>55</v>
      </c>
      <c r="C306" s="47" t="str">
        <f>VLOOKUP('[1]lista umów'!$F323,'[1]słownik_E+'!$A$1:$G$286,2,0)</f>
        <v>Universidad de Málaga</v>
      </c>
      <c r="D306" s="47" t="str">
        <f>VLOOKUP('[1]lista umów'!$F323,'[1]słownik_E+'!$A$1:$G$286,3,0)</f>
        <v>University of Malaga</v>
      </c>
      <c r="E306" s="47" t="s">
        <v>56</v>
      </c>
      <c r="F306" s="47" t="s">
        <v>21</v>
      </c>
      <c r="G306" s="48">
        <v>47391</v>
      </c>
      <c r="H306" s="47" t="s">
        <v>232</v>
      </c>
      <c r="I306" s="47" t="str">
        <f>VLOOKUP([1]!Tabela1[[#This Row],[wydział]],[1]słownik!$F$2:$G$12,2,0)</f>
        <v>dziedzina nauk inżynieryjno-technicznych / inżynieria lądowa, geodezja i transport</v>
      </c>
      <c r="J306" s="47" t="s">
        <v>425</v>
      </c>
      <c r="K306" s="47" t="str">
        <f>VLOOKUP(J306,[1]słownik!$I$2:$J$31,2,0)</f>
        <v>Mechanics and Metal Trades</v>
      </c>
      <c r="L306" s="47" t="s">
        <v>24</v>
      </c>
      <c r="M306" s="49">
        <v>2</v>
      </c>
      <c r="N306" s="49">
        <v>10</v>
      </c>
      <c r="O306" s="49">
        <v>2</v>
      </c>
      <c r="P306" s="49">
        <v>10</v>
      </c>
      <c r="Q306" s="47" t="str">
        <f>VLOOKUP('[1]lista umów'!$F323,'[1]słownik_E+'!$A$1:$G$286,7,0)</f>
        <v>http://www.uma.es/</v>
      </c>
      <c r="R306" s="47" t="str">
        <f>VLOOKUP('[1]lista umów'!$F323,'[1]słownik_E+'!$A$1:$G$286,6,0)</f>
        <v>lbarranco@uma.es; submov.eii@uma.es;</v>
      </c>
      <c r="S306" s="47" t="s">
        <v>233</v>
      </c>
      <c r="T306" s="47"/>
    </row>
    <row r="307" spans="1:21" s="46" customFormat="1" x14ac:dyDescent="0.25">
      <c r="A307" s="43" t="str">
        <f>VLOOKUP('[1]lista umów'!$F324,'[1]słownik_E+'!$A$1:$G$286,4,0)</f>
        <v>Hiszpania</v>
      </c>
      <c r="B307" s="43" t="s">
        <v>57</v>
      </c>
      <c r="C307" s="43" t="str">
        <f>VLOOKUP('[1]lista umów'!$F324,'[1]słownik_E+'!$A$1:$G$286,2,0)</f>
        <v>Universidad de Cantabria</v>
      </c>
      <c r="D307" s="43" t="str">
        <f>VLOOKUP('[1]lista umów'!$F324,'[1]słownik_E+'!$A$1:$G$286,3,0)</f>
        <v>University of Cantabria</v>
      </c>
      <c r="E307" s="43" t="s">
        <v>58</v>
      </c>
      <c r="F307" s="43" t="s">
        <v>21</v>
      </c>
      <c r="G307" s="44">
        <v>46660</v>
      </c>
      <c r="H307" s="43" t="s">
        <v>232</v>
      </c>
      <c r="I307" s="43" t="str">
        <f>VLOOKUP([1]!Tabela1[[#This Row],[wydział]],[1]słownik!$F$2:$G$12,2,0)</f>
        <v>dziedzina nauk inżynieryjno-technicznych / inżynieria lądowa, geodezja i transport</v>
      </c>
      <c r="J307" s="43" t="s">
        <v>425</v>
      </c>
      <c r="K307" s="43" t="str">
        <f>VLOOKUP(J307,[1]słownik!$I$2:$J$31,2,0)</f>
        <v>Mechanics and Metal Trades</v>
      </c>
      <c r="L307" s="43" t="s">
        <v>24</v>
      </c>
      <c r="M307" s="45">
        <v>2</v>
      </c>
      <c r="N307" s="45">
        <v>12</v>
      </c>
      <c r="O307" s="45">
        <v>2</v>
      </c>
      <c r="P307" s="45">
        <v>12</v>
      </c>
      <c r="Q307" s="43" t="str">
        <f>VLOOKUP('[1]lista umów'!$F324,'[1]słownik_E+'!$A$1:$G$286,7,0)</f>
        <v>http://web.unican.es</v>
      </c>
      <c r="R307" s="43" t="str">
        <f>VLOOKUP('[1]lista umów'!$F324,'[1]słownik_E+'!$A$1:$G$286,6,0)</f>
        <v>exchange.students@unican.es</v>
      </c>
      <c r="S307" s="43" t="s">
        <v>233</v>
      </c>
      <c r="T307" s="43"/>
    </row>
    <row r="308" spans="1:21" s="46" customFormat="1" x14ac:dyDescent="0.25">
      <c r="A308" s="47" t="str">
        <f>VLOOKUP('[1]lista umów'!$F325,'[1]słownik_E+'!$A$1:$G$286,4,0)</f>
        <v>Hiszpania</v>
      </c>
      <c r="B308" s="47" t="s">
        <v>59</v>
      </c>
      <c r="C308" s="47" t="s">
        <v>459</v>
      </c>
      <c r="D308" s="47" t="s">
        <v>460</v>
      </c>
      <c r="E308" s="47" t="s">
        <v>61</v>
      </c>
      <c r="F308" s="47" t="s">
        <v>21</v>
      </c>
      <c r="G308" s="48">
        <v>47391</v>
      </c>
      <c r="H308" s="47" t="s">
        <v>232</v>
      </c>
      <c r="I308" s="47" t="str">
        <f>VLOOKUP([1]!Tabela1[[#This Row],[wydział]],[1]słownik!$F$2:$G$12,2,0)</f>
        <v>dziedzina nauk inżynieryjno-technicznych / inżynieria lądowa, geodezja i transport</v>
      </c>
      <c r="J308" s="47" t="s">
        <v>446</v>
      </c>
      <c r="K308" s="47" t="e">
        <f>VLOOKUP(J308,[1]słownik!$I$2:$J$31,2,0)</f>
        <v>#N/A</v>
      </c>
      <c r="L308" s="47" t="s">
        <v>24</v>
      </c>
      <c r="M308" s="49">
        <v>2</v>
      </c>
      <c r="N308" s="49">
        <v>10</v>
      </c>
      <c r="O308" s="49">
        <v>2</v>
      </c>
      <c r="P308" s="49">
        <v>10</v>
      </c>
      <c r="Q308" s="47" t="str">
        <f>VLOOKUP('[1]lista umów'!$F325,'[1]słownik_E+'!$A$1:$G$286,7,0)</f>
        <v xml:space="preserve">http://www.upv.es </v>
      </c>
      <c r="R308" s="47" t="str">
        <f>VLOOKUP('[1]lista umów'!$F325,'[1]słownik_E+'!$A$1:$G$286,6,0)</f>
        <v xml:space="preserve"> int_inf@upvnet.upv.es </v>
      </c>
      <c r="S308" s="47" t="s">
        <v>233</v>
      </c>
      <c r="T308" s="47"/>
    </row>
    <row r="309" spans="1:21" s="46" customFormat="1" x14ac:dyDescent="0.25">
      <c r="A309" s="47" t="str">
        <f>VLOOKUP('[1]lista umów'!$F463,'[1]słownik_E+'!$A$1:$G$286,4,0)</f>
        <v>Hiszpania</v>
      </c>
      <c r="B309" s="47" t="s">
        <v>59</v>
      </c>
      <c r="C309" s="47" t="s">
        <v>459</v>
      </c>
      <c r="D309" s="47" t="s">
        <v>460</v>
      </c>
      <c r="E309" s="47" t="s">
        <v>61</v>
      </c>
      <c r="F309" s="47" t="s">
        <v>21</v>
      </c>
      <c r="G309" s="48">
        <v>47391</v>
      </c>
      <c r="H309" s="47" t="s">
        <v>232</v>
      </c>
      <c r="I309" s="47" t="str">
        <f>VLOOKUP([1]!Tabela1[[#This Row],[wydział]],[1]słownik!$F$2:$G$12,2,0)</f>
        <v>dziedzina nauk inżynieryjno-technicznych / inżynieria lądowa, geodezja i transport</v>
      </c>
      <c r="J309" s="47" t="s">
        <v>381</v>
      </c>
      <c r="K309" s="47" t="str">
        <f>VLOOKUP(J309,[1]słownik!$I$2:$J$31,2,0)</f>
        <v>Building and Civil Engineering</v>
      </c>
      <c r="L309" s="47" t="s">
        <v>24</v>
      </c>
      <c r="M309" s="49">
        <v>2</v>
      </c>
      <c r="N309" s="49">
        <v>20</v>
      </c>
      <c r="O309" s="49">
        <v>2</v>
      </c>
      <c r="P309" s="49">
        <v>20</v>
      </c>
      <c r="Q309" s="47" t="str">
        <f>VLOOKUP('[1]lista umów'!$F463,'[1]słownik_E+'!$A$1:$G$286,7,0)</f>
        <v xml:space="preserve">http://www.upv.es </v>
      </c>
      <c r="R309" s="47" t="s">
        <v>581</v>
      </c>
      <c r="S309" s="47" t="s">
        <v>383</v>
      </c>
      <c r="T309" s="47"/>
    </row>
    <row r="310" spans="1:21" s="46" customFormat="1" x14ac:dyDescent="0.25">
      <c r="A310" s="156" t="str">
        <f>VLOOKUP('[1]lista umów'!$F649,'[1]słownik_E+'!$A$1:$G$286,4,0)</f>
        <v>Hiszpania</v>
      </c>
      <c r="B310" s="156" t="str">
        <f>VLOOKUP('[1]lista umów'!$F649,'[1]słownik_E+'!$A$1:$G$286,5,0)</f>
        <v>Barcelona</v>
      </c>
      <c r="C310" s="156" t="s">
        <v>504</v>
      </c>
      <c r="D310" s="156" t="str">
        <f>VLOOKUP('[1]lista umów'!$F649,'[1]słownik_E+'!$A$1:$G$286,3,0)</f>
        <v>Technical University of Catalonia</v>
      </c>
      <c r="E310" s="170" t="s">
        <v>170</v>
      </c>
      <c r="F310" s="156" t="s">
        <v>21</v>
      </c>
      <c r="G310" s="171">
        <v>47026</v>
      </c>
      <c r="H310" s="156" t="s">
        <v>232</v>
      </c>
      <c r="I310" s="156" t="str">
        <f>VLOOKUP([1]!Tabela1[[#This Row],[wydział]],[1]słownik!$F$2:$G$12,2,0)</f>
        <v>dziedzina nauk inżynieryjno-technicznych / inżynieria lądowa, geodezja i transport</v>
      </c>
      <c r="J310" s="156" t="s">
        <v>176</v>
      </c>
      <c r="K310" s="156" t="str">
        <f>VLOOKUP(J310,[1]słownik!$I$2:$J$31,2,0)</f>
        <v>Engineering and Engineering Trades</v>
      </c>
      <c r="L310" s="156" t="s">
        <v>32</v>
      </c>
      <c r="M310" s="158">
        <v>2</v>
      </c>
      <c r="N310" s="158">
        <v>10</v>
      </c>
      <c r="O310" s="158">
        <v>2</v>
      </c>
      <c r="P310" s="158">
        <v>10</v>
      </c>
      <c r="Q310" s="156" t="str">
        <f>VLOOKUP('[1]lista umów'!$F649,'[1]słownik_E+'!$A$1:$G$286,7,0)</f>
        <v>www.upc.edu</v>
      </c>
      <c r="R310" s="156" t="s">
        <v>505</v>
      </c>
      <c r="S310" s="156" t="s">
        <v>233</v>
      </c>
      <c r="T310" s="156"/>
      <c r="U310" s="159"/>
    </row>
    <row r="311" spans="1:21" s="46" customFormat="1" x14ac:dyDescent="0.25">
      <c r="A311" s="43" t="str">
        <f>VLOOKUP('[1]lista umów'!$F282,'[1]słownik_E+'!$A$1:$G$286,4,0)</f>
        <v>Litwa</v>
      </c>
      <c r="B311" s="43" t="s">
        <v>194</v>
      </c>
      <c r="C311" s="43" t="str">
        <f>VLOOKUP('[1]lista umów'!$F282,'[1]słownik_E+'!$A$1:$G$286,2,0)</f>
        <v>Vilniaus Gedimino Technikos Universitetas</v>
      </c>
      <c r="D311" s="43" t="str">
        <f>VLOOKUP('[1]lista umów'!$F282,'[1]słownik_E+'!$A$1:$G$286,3,0)</f>
        <v>Vilnius Gediminas Technical University</v>
      </c>
      <c r="E311" s="43" t="s">
        <v>195</v>
      </c>
      <c r="F311" s="43" t="s">
        <v>21</v>
      </c>
      <c r="G311" s="44">
        <v>47391</v>
      </c>
      <c r="H311" s="43" t="s">
        <v>232</v>
      </c>
      <c r="I311" s="43" t="str">
        <f>VLOOKUP([1]!Tabela1[[#This Row],[wydział]],[1]słownik!$F$2:$G$12,2,0)</f>
        <v>dziedzina nauk inżynieryjno-technicznych / inżynieria lądowa, geodezja i transport</v>
      </c>
      <c r="J311" s="43" t="s">
        <v>381</v>
      </c>
      <c r="K311" s="43" t="str">
        <f>VLOOKUP(J311,[1]słownik!$I$2:$J$31,2,0)</f>
        <v>Building and Civil Engineering</v>
      </c>
      <c r="L311" s="43" t="s">
        <v>90</v>
      </c>
      <c r="M311" s="45">
        <v>2</v>
      </c>
      <c r="N311" s="45">
        <v>12</v>
      </c>
      <c r="O311" s="45">
        <v>2</v>
      </c>
      <c r="P311" s="45">
        <v>12</v>
      </c>
      <c r="Q311" s="43" t="str">
        <f>VLOOKUP('[1]lista umów'!$F282,'[1]słownik_E+'!$A$1:$G$286,7,0)</f>
        <v>https://vilniustech.lt/</v>
      </c>
      <c r="R311" s="43" t="str">
        <f>VLOOKUP('[1]lista umów'!$F282,'[1]słownik_E+'!$A$1:$G$286,6,0)</f>
        <v>a.aleknaviciene@vtdko.lt</v>
      </c>
      <c r="S311" s="43" t="s">
        <v>383</v>
      </c>
      <c r="T311" s="43"/>
    </row>
    <row r="312" spans="1:21" s="46" customFormat="1" x14ac:dyDescent="0.25">
      <c r="A312" s="43" t="str">
        <f>VLOOKUP('[1]lista umów'!$F326,'[1]słownik_E+'!$A$1:$G$286,4,0)</f>
        <v>Litwa</v>
      </c>
      <c r="B312" s="43" t="str">
        <f>VLOOKUP('[1]lista umów'!$F326,'[1]słownik_E+'!$A$1:$G$286,5,0)</f>
        <v>Vilnius</v>
      </c>
      <c r="C312" s="43" t="s">
        <v>461</v>
      </c>
      <c r="D312" s="43" t="str">
        <f>VLOOKUP('[1]lista umów'!$F326,'[1]słownik_E+'!$A$1:$G$286,3,0)</f>
        <v>Vilnius College of Technologies and Design</v>
      </c>
      <c r="E312" s="43" t="s">
        <v>462</v>
      </c>
      <c r="F312" s="43" t="s">
        <v>21</v>
      </c>
      <c r="G312" s="44">
        <v>47391</v>
      </c>
      <c r="H312" s="43" t="s">
        <v>232</v>
      </c>
      <c r="I312" s="43" t="str">
        <f>VLOOKUP([1]!Tabela1[[#This Row],[wydział]],[1]słownik!$F$2:$G$12,2,0)</f>
        <v>dziedzina nauk inżynieryjno-technicznych / inżynieria lądowa, geodezja i transport</v>
      </c>
      <c r="J312" s="43" t="s">
        <v>446</v>
      </c>
      <c r="K312" s="43" t="e">
        <f>VLOOKUP(J312,[1]słownik!$I$2:$J$31,2,0)</f>
        <v>#N/A</v>
      </c>
      <c r="L312" s="43" t="s">
        <v>24</v>
      </c>
      <c r="M312" s="45">
        <v>2</v>
      </c>
      <c r="N312" s="45">
        <v>10</v>
      </c>
      <c r="O312" s="45">
        <v>2</v>
      </c>
      <c r="P312" s="45">
        <v>10</v>
      </c>
      <c r="Q312" s="43" t="str">
        <f>VLOOKUP('[1]lista umów'!$F326,'[1]słownik_E+'!$A$1:$G$286,7,0)</f>
        <v>https://en.vtdko.lt</v>
      </c>
      <c r="R312" s="43" t="str">
        <f>VLOOKUP('[1]lista umów'!$F326,'[1]słownik_E+'!$A$1:$G$286,6,0)</f>
        <v>a.aleknaviciene@vtdko.lt</v>
      </c>
      <c r="S312" s="43" t="s">
        <v>233</v>
      </c>
      <c r="T312" s="43"/>
    </row>
    <row r="313" spans="1:21" s="46" customFormat="1" x14ac:dyDescent="0.25">
      <c r="A313" s="47" t="str">
        <f>VLOOKUP('[1]lista umów'!$F283,'[1]słownik_E+'!$A$1:$G$286,4,0)</f>
        <v>Niemcy</v>
      </c>
      <c r="B313" s="47" t="s">
        <v>236</v>
      </c>
      <c r="C313" s="47" t="str">
        <f>VLOOKUP('[1]lista umów'!$F283,'[1]słownik_E+'!$A$1:$G$286,2,0)</f>
        <v>Rheinisch Westfälische Technische Hochschule Aachen</v>
      </c>
      <c r="D313" s="47" t="str">
        <f>VLOOKUP('[1]lista umów'!$F283,'[1]słownik_E+'!$A$1:$G$286,3,0)</f>
        <v>RWTH Aachen University</v>
      </c>
      <c r="E313" s="47" t="s">
        <v>237</v>
      </c>
      <c r="F313" s="47" t="s">
        <v>21</v>
      </c>
      <c r="G313" s="48">
        <v>47391</v>
      </c>
      <c r="H313" s="47" t="s">
        <v>232</v>
      </c>
      <c r="I313" s="47" t="str">
        <f>VLOOKUP([1]!Tabela1[[#This Row],[wydział]],[1]słownik!$F$2:$G$12,2,0)</f>
        <v>dziedzina nauk inżynieryjno-technicznych / inżynieria lądowa, geodezja i transport</v>
      </c>
      <c r="J313" s="47" t="s">
        <v>176</v>
      </c>
      <c r="K313" s="47" t="str">
        <f>VLOOKUP(J313,[1]słownik!$I$2:$J$31,2,0)</f>
        <v>Engineering and Engineering Trades</v>
      </c>
      <c r="L313" s="47" t="s">
        <v>24</v>
      </c>
      <c r="M313" s="49">
        <v>2</v>
      </c>
      <c r="N313" s="49">
        <v>12</v>
      </c>
      <c r="O313" s="49">
        <v>1</v>
      </c>
      <c r="P313" s="49">
        <v>6</v>
      </c>
      <c r="Q313" s="47" t="str">
        <f>VLOOKUP('[1]lista umów'!$F283,'[1]słownik_E+'!$A$1:$G$286,7,0)</f>
        <v>https://www.rwth-aachen.de/</v>
      </c>
      <c r="R313" s="47" t="str">
        <f>VLOOKUP('[1]lista umów'!$F283,'[1]słownik_E+'!$A$1:$G$286,6,0)</f>
        <v xml:space="preserve">claudia.hanke@zhv.rwth-aachen.de </v>
      </c>
      <c r="S313" s="47" t="s">
        <v>383</v>
      </c>
      <c r="T313" s="47"/>
    </row>
    <row r="314" spans="1:21" s="46" customFormat="1" x14ac:dyDescent="0.25">
      <c r="A314" s="47" t="str">
        <f>VLOOKUP('[1]lista umów'!$F284,'[1]słownik_E+'!$A$1:$G$286,4,0)</f>
        <v>Niemcy</v>
      </c>
      <c r="B314" s="47" t="str">
        <f>VLOOKUP('[1]lista umów'!$F284,'[1]słownik_E+'!$A$1:$G$286,5,0)</f>
        <v>Berlin</v>
      </c>
      <c r="C314" s="47" t="str">
        <f>VLOOKUP('[1]lista umów'!$F284,'[1]słownik_E+'!$A$1:$G$286,2,0)</f>
        <v>Berliner Hochschule für Technik</v>
      </c>
      <c r="D314" s="47" t="str">
        <f>VLOOKUP('[1]lista umów'!$F284,'[1]słownik_E+'!$A$1:$G$286,3,0)</f>
        <v>Berlin University of Applied Sciences and Technology</v>
      </c>
      <c r="E314" s="47" t="s">
        <v>430</v>
      </c>
      <c r="F314" s="43" t="s">
        <v>21</v>
      </c>
      <c r="G314" s="48">
        <v>46660</v>
      </c>
      <c r="H314" s="47" t="s">
        <v>232</v>
      </c>
      <c r="I314" s="47" t="str">
        <f>VLOOKUP([1]!Tabela1[[#This Row],[wydział]],[1]słownik!$F$2:$G$12,2,0)</f>
        <v>dziedzina nauk inżynieryjno-technicznych / inżynieria lądowa, geodezja i transport</v>
      </c>
      <c r="J314" s="47" t="s">
        <v>381</v>
      </c>
      <c r="K314" s="47" t="str">
        <f>VLOOKUP(J314,[1]słownik!$I$2:$J$31,2,0)</f>
        <v>Building and Civil Engineering</v>
      </c>
      <c r="L314" s="47" t="s">
        <v>32</v>
      </c>
      <c r="M314" s="49">
        <v>2</v>
      </c>
      <c r="N314" s="49">
        <v>10</v>
      </c>
      <c r="O314" s="49">
        <v>2</v>
      </c>
      <c r="P314" s="49">
        <v>10</v>
      </c>
      <c r="Q314" s="47" t="str">
        <f>VLOOKUP('[1]lista umów'!$F284,'[1]słownik_E+'!$A$1:$G$286,7,0)</f>
        <v>https://www.bht-berlin.de/</v>
      </c>
      <c r="R314" s="47" t="str">
        <f>VLOOKUP('[1]lista umów'!$F284,'[1]słownik_E+'!$A$1:$G$286,6,0)</f>
        <v>aa-incoming@bht-berlin.de</v>
      </c>
      <c r="S314" s="47" t="s">
        <v>383</v>
      </c>
      <c r="T314" s="47"/>
    </row>
    <row r="315" spans="1:21" s="46" customFormat="1" x14ac:dyDescent="0.25">
      <c r="A315" s="47" t="str">
        <f>VLOOKUP('[1]lista umów'!$F285,'[1]słownik_E+'!$A$1:$G$286,4,0)</f>
        <v>Niemcy</v>
      </c>
      <c r="B315" s="47" t="s">
        <v>196</v>
      </c>
      <c r="C315" s="47" t="str">
        <f>VLOOKUP('[1]lista umów'!$F285,'[1]słownik_E+'!$A$1:$G$286,2,0)</f>
        <v>Technische Universität Braunschweig</v>
      </c>
      <c r="D315" s="47" t="str">
        <f>VLOOKUP('[1]lista umów'!$F285,'[1]słownik_E+'!$A$1:$G$286,3,0)</f>
        <v>Technical University of Braunschweig</v>
      </c>
      <c r="E315" s="47" t="s">
        <v>197</v>
      </c>
      <c r="F315" s="47" t="s">
        <v>21</v>
      </c>
      <c r="G315" s="48">
        <v>46660</v>
      </c>
      <c r="H315" s="47" t="s">
        <v>232</v>
      </c>
      <c r="I315" s="47" t="str">
        <f>VLOOKUP([1]!Tabela1[[#This Row],[wydział]],[1]słownik!$F$2:$G$12,2,0)</f>
        <v>dziedzina nauk inżynieryjno-technicznych / inżynieria lądowa, geodezja i transport</v>
      </c>
      <c r="J315" s="47" t="s">
        <v>176</v>
      </c>
      <c r="K315" s="47" t="str">
        <f>VLOOKUP(J315,[1]słownik!$I$2:$J$31,2,0)</f>
        <v>Engineering and Engineering Trades</v>
      </c>
      <c r="L315" s="47" t="s">
        <v>24</v>
      </c>
      <c r="M315" s="49">
        <v>1</v>
      </c>
      <c r="N315" s="49">
        <v>6</v>
      </c>
      <c r="O315" s="49">
        <v>1</v>
      </c>
      <c r="P315" s="49">
        <v>6</v>
      </c>
      <c r="Q315" s="47" t="str">
        <f>VLOOKUP('[1]lista umów'!$F285,'[1]słownik_E+'!$A$1:$G$286,7,0)</f>
        <v>https://www.tu-braunschweig.de/</v>
      </c>
      <c r="R315" s="47" t="str">
        <f>VLOOKUP('[1]lista umów'!$F285,'[1]słownik_E+'!$A$1:$G$286,6,0)</f>
        <v>exchange@tu-braunschweig.de</v>
      </c>
      <c r="S315" s="47" t="s">
        <v>383</v>
      </c>
      <c r="T315" s="47"/>
    </row>
    <row r="316" spans="1:21" s="46" customFormat="1" x14ac:dyDescent="0.25">
      <c r="A316" s="43" t="str">
        <f>VLOOKUP('[1]lista umów'!$F286,'[1]słownik_E+'!$A$1:$G$286,4,0)</f>
        <v>Niemcy</v>
      </c>
      <c r="B316" s="43" t="s">
        <v>71</v>
      </c>
      <c r="C316" s="43" t="str">
        <f>VLOOKUP('[1]lista umów'!$F286,'[1]słownik_E+'!$A$1:$G$286,2,0)</f>
        <v>Brandenburgische Technische Universität Cottbus-Senftenberg</v>
      </c>
      <c r="D316" s="43" t="str">
        <f>VLOOKUP('[1]lista umów'!$F286,'[1]słownik_E+'!$A$1:$G$286,3,0)</f>
        <v>Brandenburg University of Technology Cottbus</v>
      </c>
      <c r="E316" s="43" t="s">
        <v>72</v>
      </c>
      <c r="F316" s="43" t="s">
        <v>21</v>
      </c>
      <c r="G316" s="44">
        <v>46660</v>
      </c>
      <c r="H316" s="43" t="s">
        <v>232</v>
      </c>
      <c r="I316" s="43" t="str">
        <f>VLOOKUP([1]!Tabela1[[#This Row],[wydział]],[1]słownik!$F$2:$G$12,2,0)</f>
        <v>dziedzina nauk inżynieryjno-technicznych / inżynieria lądowa, geodezja i transport</v>
      </c>
      <c r="J316" s="43" t="s">
        <v>381</v>
      </c>
      <c r="K316" s="43" t="str">
        <f>VLOOKUP(J316,[1]słownik!$I$2:$J$31,2,0)</f>
        <v>Building and Civil Engineering</v>
      </c>
      <c r="L316" s="43" t="s">
        <v>24</v>
      </c>
      <c r="M316" s="45">
        <v>2</v>
      </c>
      <c r="N316" s="45">
        <v>12</v>
      </c>
      <c r="O316" s="45">
        <v>2</v>
      </c>
      <c r="P316" s="45">
        <v>12</v>
      </c>
      <c r="Q316" s="43" t="str">
        <f>VLOOKUP('[1]lista umów'!$F286,'[1]słownik_E+'!$A$1:$G$286,7,0)</f>
        <v>https://www.b-tu.de/</v>
      </c>
      <c r="R316" s="43" t="str">
        <f>VLOOKUP('[1]lista umów'!$F286,'[1]słownik_E+'!$A$1:$G$286,6,0)</f>
        <v>michael.mannel@b-tu.de</v>
      </c>
      <c r="S316" s="43" t="s">
        <v>383</v>
      </c>
      <c r="T316" s="43"/>
    </row>
    <row r="317" spans="1:21" s="46" customFormat="1" x14ac:dyDescent="0.25">
      <c r="A317" s="47" t="str">
        <f>VLOOKUP('[1]lista umów'!$F287,'[1]słownik_E+'!$A$1:$G$286,4,0)</f>
        <v>Niemcy</v>
      </c>
      <c r="B317" s="47" t="s">
        <v>81</v>
      </c>
      <c r="C317" s="47" t="str">
        <f>VLOOKUP('[1]lista umów'!$F287,'[1]słownik_E+'!$A$1:$G$286,2,0)</f>
        <v>Gottfried Wilhelm Leibniz Universität Hannover</v>
      </c>
      <c r="D317" s="47" t="str">
        <f>VLOOKUP('[1]lista umów'!$F287,'[1]słownik_E+'!$A$1:$G$286,3,0)</f>
        <v>Leibniz University Hannover</v>
      </c>
      <c r="E317" s="47" t="s">
        <v>82</v>
      </c>
      <c r="F317" s="47" t="s">
        <v>21</v>
      </c>
      <c r="G317" s="48">
        <v>47026</v>
      </c>
      <c r="H317" s="47" t="s">
        <v>232</v>
      </c>
      <c r="I317" s="47" t="str">
        <f>VLOOKUP([1]!Tabela1[[#This Row],[wydział]],[1]słownik!$F$2:$G$12,2,0)</f>
        <v>dziedzina nauk inżynieryjno-technicznych / inżynieria lądowa, geodezja i transport</v>
      </c>
      <c r="J317" s="47" t="s">
        <v>381</v>
      </c>
      <c r="K317" s="47" t="str">
        <f>VLOOKUP(J317,[1]słownik!$I$2:$J$31,2,0)</f>
        <v>Building and Civil Engineering</v>
      </c>
      <c r="L317" s="47" t="s">
        <v>24</v>
      </c>
      <c r="M317" s="49">
        <v>4</v>
      </c>
      <c r="N317" s="49">
        <v>20</v>
      </c>
      <c r="O317" s="49">
        <v>2</v>
      </c>
      <c r="P317" s="49">
        <v>10</v>
      </c>
      <c r="Q317" s="47" t="str">
        <f>VLOOKUP('[1]lista umów'!$F287,'[1]słownik_E+'!$A$1:$G$286,7,0)</f>
        <v>http://www.uni-hannover.de</v>
      </c>
      <c r="R317" s="47" t="str">
        <f>VLOOKUP('[1]lista umów'!$F287,'[1]słownik_E+'!$A$1:$G$286,6,0)</f>
        <v>Anne.Hoech@zuv.uni-hannover.de; Andree.Klann@zuv.uni-hannover.de</v>
      </c>
      <c r="S317" s="47" t="s">
        <v>383</v>
      </c>
      <c r="T317" s="47"/>
    </row>
    <row r="318" spans="1:21" s="46" customFormat="1" x14ac:dyDescent="0.25">
      <c r="A318" s="43" t="str">
        <f>VLOOKUP('[1]lista umów'!$F288,'[1]słownik_E+'!$A$1:$G$286,4,0)</f>
        <v>Niemcy</v>
      </c>
      <c r="B318" s="43" t="s">
        <v>76</v>
      </c>
      <c r="C318" s="43" t="str">
        <f>VLOOKUP('[1]lista umów'!$F288,'[1]słownik_E+'!$A$1:$G$286,2,0)</f>
        <v>Technische Universität Kaiserslautern</v>
      </c>
      <c r="D318" s="43" t="s">
        <v>323</v>
      </c>
      <c r="E318" s="43" t="s">
        <v>78</v>
      </c>
      <c r="F318" s="43" t="s">
        <v>21</v>
      </c>
      <c r="G318" s="44">
        <v>47391</v>
      </c>
      <c r="H318" s="43" t="s">
        <v>232</v>
      </c>
      <c r="I318" s="43" t="str">
        <f>VLOOKUP([1]!Tabela1[[#This Row],[wydział]],[1]słownik!$F$2:$G$12,2,0)</f>
        <v>dziedzina nauk inżynieryjno-technicznych / inżynieria lądowa, geodezja i transport</v>
      </c>
      <c r="J318" s="43" t="s">
        <v>381</v>
      </c>
      <c r="K318" s="43" t="str">
        <f>VLOOKUP(J318,[1]słownik!$I$2:$J$31,2,0)</f>
        <v>Building and Civil Engineering</v>
      </c>
      <c r="L318" s="43" t="s">
        <v>24</v>
      </c>
      <c r="M318" s="45">
        <v>1</v>
      </c>
      <c r="N318" s="45">
        <v>6</v>
      </c>
      <c r="O318" s="45">
        <v>1</v>
      </c>
      <c r="P318" s="45">
        <v>6</v>
      </c>
      <c r="Q318" s="43" t="str">
        <f>VLOOKUP('[1]lista umów'!$F288,'[1]słownik_E+'!$A$1:$G$286,7,0)</f>
        <v>https://www.uni-kl.de/</v>
      </c>
      <c r="R318" s="43" t="str">
        <f>VLOOKUP('[1]lista umów'!$F288,'[1]słownik_E+'!$A$1:$G$286,6,0)</f>
        <v>erasmus@isgs.uni-kl.de ; info-erasmus@verw.uni-kl.de; schryver@eit.uni-kl.de</v>
      </c>
      <c r="S318" s="43" t="s">
        <v>383</v>
      </c>
      <c r="T318" s="43"/>
    </row>
    <row r="319" spans="1:21" s="46" customFormat="1" x14ac:dyDescent="0.25">
      <c r="A319" s="47" t="str">
        <f>VLOOKUP('[1]lista umów'!$F289,'[1]słownik_E+'!$A$1:$G$286,4,0)</f>
        <v>Niemcy</v>
      </c>
      <c r="B319" s="47" t="s">
        <v>431</v>
      </c>
      <c r="C319" s="47" t="str">
        <f>VLOOKUP('[1]lista umów'!$F289,'[1]słownik_E+'!$A$1:$G$286,2,0)</f>
        <v>Hochschule für Technik, Wirtschaft und Kultur Leipzig</v>
      </c>
      <c r="D319" s="47" t="str">
        <f>VLOOKUP('[1]lista umów'!$F289,'[1]słownik_E+'!$A$1:$G$286,3,0)</f>
        <v>Leipzig University of Applied Sciences</v>
      </c>
      <c r="E319" s="47" t="s">
        <v>432</v>
      </c>
      <c r="F319" s="47" t="s">
        <v>21</v>
      </c>
      <c r="G319" s="48">
        <v>47391</v>
      </c>
      <c r="H319" s="47" t="s">
        <v>232</v>
      </c>
      <c r="I319" s="47" t="str">
        <f>VLOOKUP([1]!Tabela1[[#This Row],[wydział]],[1]słownik!$F$2:$G$12,2,0)</f>
        <v>dziedzina nauk inżynieryjno-technicznych / inżynieria lądowa, geodezja i transport</v>
      </c>
      <c r="J319" s="47" t="s">
        <v>381</v>
      </c>
      <c r="K319" s="47" t="str">
        <f>VLOOKUP(J319,[1]słownik!$I$2:$J$31,2,0)</f>
        <v>Building and Civil Engineering</v>
      </c>
      <c r="L319" s="47" t="s">
        <v>24</v>
      </c>
      <c r="M319" s="49">
        <v>1</v>
      </c>
      <c r="N319" s="49">
        <v>10</v>
      </c>
      <c r="O319" s="49">
        <v>1</v>
      </c>
      <c r="P319" s="49">
        <v>10</v>
      </c>
      <c r="Q319" s="47" t="str">
        <f>VLOOKUP('[1]lista umów'!$F289,'[1]słownik_E+'!$A$1:$G$286,7,0)</f>
        <v>https://www.htwk-leipzig.de/</v>
      </c>
      <c r="R319" s="47" t="str">
        <f>VLOOKUP('[1]lista umów'!$F289,'[1]słownik_E+'!$A$1:$G$286,6,0)</f>
        <v>franziska.schmidt@htwk-leipzig.de; internationales@htwk-leipzig.de</v>
      </c>
      <c r="S319" s="47" t="s">
        <v>383</v>
      </c>
      <c r="T319" s="47"/>
    </row>
    <row r="320" spans="1:21" s="46" customFormat="1" x14ac:dyDescent="0.25">
      <c r="A320" s="47" t="str">
        <f>VLOOKUP('[1]lista umów'!$F327,'[1]słownik_E+'!$A$1:$G$286,4,0)</f>
        <v>Niemcy</v>
      </c>
      <c r="B320" s="47" t="s">
        <v>73</v>
      </c>
      <c r="C320" s="47" t="str">
        <f>VLOOKUP('[1]lista umów'!$F327,'[1]słownik_E+'!$A$1:$G$286,2,0)</f>
        <v>Technische Universität Dortmund</v>
      </c>
      <c r="D320" s="47" t="str">
        <f>VLOOKUP('[1]lista umów'!$F327,'[1]słownik_E+'!$A$1:$G$286,3,0)</f>
        <v>TU Dortmund University</v>
      </c>
      <c r="E320" s="47" t="s">
        <v>74</v>
      </c>
      <c r="F320" s="47" t="s">
        <v>21</v>
      </c>
      <c r="G320" s="48">
        <v>47026</v>
      </c>
      <c r="H320" s="47" t="s">
        <v>232</v>
      </c>
      <c r="I320" s="47" t="str">
        <f>VLOOKUP([1]!Tabela1[[#This Row],[wydział]],[1]słownik!$F$2:$G$12,2,0)</f>
        <v>dziedzina nauk inżynieryjno-technicznych / inżynieria lądowa, geodezja i transport</v>
      </c>
      <c r="J320" s="47" t="s">
        <v>463</v>
      </c>
      <c r="K320" s="47" t="s">
        <v>450</v>
      </c>
      <c r="L320" s="47" t="s">
        <v>24</v>
      </c>
      <c r="M320" s="49">
        <v>2</v>
      </c>
      <c r="N320" s="49">
        <v>10</v>
      </c>
      <c r="O320" s="49">
        <v>2</v>
      </c>
      <c r="P320" s="49">
        <v>10</v>
      </c>
      <c r="Q320" s="47" t="str">
        <f>VLOOKUP('[1]lista umów'!$F327,'[1]słownik_E+'!$A$1:$G$286,7,0)</f>
        <v>https://www.tu-dortmund.de/</v>
      </c>
      <c r="R320" s="47" t="str">
        <f>VLOOKUP('[1]lista umów'!$F327,'[1]słownik_E+'!$A$1:$G$286,6,0)</f>
        <v xml:space="preserve">iso.bauwesen@tu-dortmund.de; silke.viol@tu-dortmund.de </v>
      </c>
      <c r="S320" s="47" t="s">
        <v>233</v>
      </c>
      <c r="T320" s="47"/>
    </row>
    <row r="321" spans="1:21" s="46" customFormat="1" x14ac:dyDescent="0.25">
      <c r="A321" s="43" t="str">
        <f>VLOOKUP('[1]lista umów'!$F328,'[1]słownik_E+'!$A$1:$G$286,4,0)</f>
        <v>Niemcy</v>
      </c>
      <c r="B321" s="43" t="s">
        <v>464</v>
      </c>
      <c r="C321" s="43" t="str">
        <f>VLOOKUP('[1]lista umów'!$F328,'[1]słownik_E+'!$A$1:$G$286,2,0)</f>
        <v>Technische Hochschule Wildau</v>
      </c>
      <c r="D321" s="43" t="str">
        <f>VLOOKUP('[1]lista umów'!$F328,'[1]słownik_E+'!$A$1:$G$286,3,0)</f>
        <v>Technical University of Applied Sciences Wildau</v>
      </c>
      <c r="E321" s="43" t="s">
        <v>465</v>
      </c>
      <c r="F321" s="43" t="s">
        <v>21</v>
      </c>
      <c r="G321" s="44">
        <v>46660</v>
      </c>
      <c r="H321" s="43" t="s">
        <v>232</v>
      </c>
      <c r="I321" s="43" t="str">
        <f>VLOOKUP([1]!Tabela1[[#This Row],[wydział]],[1]słownik!$F$2:$G$12,2,0)</f>
        <v>dziedzina nauk inżynieryjno-technicznych / informatyka techniczna i telekomunikacja</v>
      </c>
      <c r="J321" s="43" t="s">
        <v>446</v>
      </c>
      <c r="K321" s="43" t="e">
        <f>VLOOKUP(J321,[1]słownik!$I$2:$J$31,2,0)</f>
        <v>#N/A</v>
      </c>
      <c r="L321" s="43" t="s">
        <v>32</v>
      </c>
      <c r="M321" s="45">
        <v>4</v>
      </c>
      <c r="N321" s="45">
        <v>24</v>
      </c>
      <c r="O321" s="45">
        <v>2</v>
      </c>
      <c r="P321" s="45">
        <v>10</v>
      </c>
      <c r="Q321" s="43" t="str">
        <f>VLOOKUP('[1]lista umów'!$F328,'[1]słownik_E+'!$A$1:$G$286,7,0)</f>
        <v>https://www.th-wildau.de/</v>
      </c>
      <c r="R321" s="43" t="str">
        <f>VLOOKUP('[1]lista umów'!$F328,'[1]słownik_E+'!$A$1:$G$286,6,0)</f>
        <v xml:space="preserve">angelika.schubert@th-wildau.de </v>
      </c>
      <c r="S321" s="43" t="s">
        <v>233</v>
      </c>
      <c r="T321" s="43"/>
    </row>
    <row r="322" spans="1:21" s="46" customFormat="1" x14ac:dyDescent="0.25">
      <c r="A322" s="47" t="str">
        <f>VLOOKUP('[1]lista umów'!$F329,'[1]słownik_E+'!$A$1:$G$286,4,0)</f>
        <v>Niemcy</v>
      </c>
      <c r="B322" s="47" t="s">
        <v>466</v>
      </c>
      <c r="C322" s="47" t="str">
        <f>VLOOKUP('[1]lista umów'!$F329,'[1]słownik_E+'!$A$1:$G$286,2,0)</f>
        <v>Ostfalia Hochschule für angewandte Wissenschaften</v>
      </c>
      <c r="D322" s="47" t="str">
        <f>VLOOKUP('[1]lista umów'!$F329,'[1]słownik_E+'!$A$1:$G$286,3,0)</f>
        <v>Ostfalia University of Applied Sciences</v>
      </c>
      <c r="E322" s="47" t="s">
        <v>467</v>
      </c>
      <c r="F322" s="47" t="s">
        <v>21</v>
      </c>
      <c r="G322" s="48">
        <v>47026</v>
      </c>
      <c r="H322" s="47" t="s">
        <v>232</v>
      </c>
      <c r="I322" s="47" t="str">
        <f>VLOOKUP([1]!Tabela1[[#This Row],[wydział]],[1]słownik!$F$2:$G$12,2,0)</f>
        <v>dziedzina nauk inżynieryjno-technicznych / inżynieria lądowa, geodezja i transport</v>
      </c>
      <c r="J322" s="47" t="s">
        <v>425</v>
      </c>
      <c r="K322" s="47" t="str">
        <f>VLOOKUP(J322,[1]słownik!$I$2:$J$31,2,0)</f>
        <v>Mechanics and Metal Trades</v>
      </c>
      <c r="L322" s="47" t="s">
        <v>24</v>
      </c>
      <c r="M322" s="49">
        <v>4</v>
      </c>
      <c r="N322" s="49">
        <v>24</v>
      </c>
      <c r="O322" s="49">
        <v>4</v>
      </c>
      <c r="P322" s="49">
        <v>24</v>
      </c>
      <c r="Q322" s="47" t="str">
        <f>VLOOKUP('[1]lista umów'!$F329,'[1]słownik_E+'!$A$1:$G$286,7,0)</f>
        <v>https://www.ostfalia.de/</v>
      </c>
      <c r="R322" s="47" t="str">
        <f>VLOOKUP('[1]lista umów'!$F329,'[1]słownik_E+'!$A$1:$G$286,6,0)</f>
        <v>u.wiegand@ostfalia.de</v>
      </c>
      <c r="S322" s="47" t="s">
        <v>233</v>
      </c>
      <c r="T322" s="47"/>
    </row>
    <row r="323" spans="1:21" s="46" customFormat="1" x14ac:dyDescent="0.25">
      <c r="A323" s="154" t="s">
        <v>321</v>
      </c>
      <c r="B323" s="154" t="s">
        <v>717</v>
      </c>
      <c r="C323" s="154" t="s">
        <v>718</v>
      </c>
      <c r="D323" s="154" t="s">
        <v>719</v>
      </c>
      <c r="E323" s="155" t="s">
        <v>720</v>
      </c>
      <c r="F323" s="156" t="s">
        <v>21</v>
      </c>
      <c r="G323" s="157">
        <v>46660</v>
      </c>
      <c r="H323" s="154" t="s">
        <v>232</v>
      </c>
      <c r="I323" s="156" t="str">
        <f>VLOOKUP([1]!Tabela1[[#This Row],[wydział]],[1]słownik!$F$2:$G$12,2,0)</f>
        <v>dziedzina nauk inżynieryjno-technicznych / inżynieria lądowa, geodezja i transport</v>
      </c>
      <c r="J323" s="154"/>
      <c r="K323" s="154" t="s">
        <v>721</v>
      </c>
      <c r="L323" s="154" t="s">
        <v>27</v>
      </c>
      <c r="M323" s="160">
        <v>2</v>
      </c>
      <c r="N323" s="160">
        <v>24</v>
      </c>
      <c r="O323" s="160">
        <v>2</v>
      </c>
      <c r="P323" s="160">
        <v>24</v>
      </c>
      <c r="Q323" s="162" t="s">
        <v>722</v>
      </c>
      <c r="R323" s="163" t="s">
        <v>723</v>
      </c>
      <c r="S323" s="156" t="s">
        <v>233</v>
      </c>
      <c r="T323" s="154"/>
      <c r="U323" s="159"/>
    </row>
    <row r="324" spans="1:21" s="46" customFormat="1" x14ac:dyDescent="0.25">
      <c r="A324" s="43" t="str">
        <f>VLOOKUP('[1]lista umów'!$F290,'[1]słownik_E+'!$A$1:$G$286,4,0)</f>
        <v>Portugalia</v>
      </c>
      <c r="B324" s="43" t="s">
        <v>329</v>
      </c>
      <c r="C324" s="43" t="str">
        <f>VLOOKUP('[1]lista umów'!$F290,'[1]słownik_E+'!$A$1:$G$286,2,0)</f>
        <v>Universidade de Coimbra</v>
      </c>
      <c r="D324" s="43" t="str">
        <f>VLOOKUP('[1]lista umów'!$F290,'[1]słownik_E+'!$A$1:$G$286,3,0)</f>
        <v>University of Coimbra</v>
      </c>
      <c r="E324" s="43" t="s">
        <v>433</v>
      </c>
      <c r="F324" s="43" t="s">
        <v>21</v>
      </c>
      <c r="G324" s="44">
        <v>47026</v>
      </c>
      <c r="H324" s="43" t="s">
        <v>232</v>
      </c>
      <c r="I324" s="43" t="str">
        <f>VLOOKUP([1]!Tabela1[[#This Row],[wydział]],[1]słownik!$F$2:$G$12,2,0)</f>
        <v>dziedzina nauk inżynieryjno-technicznych / inżynieria lądowa, geodezja i transport</v>
      </c>
      <c r="J324" s="43" t="s">
        <v>176</v>
      </c>
      <c r="K324" s="43" t="str">
        <f>VLOOKUP(J324,[1]słownik!$I$2:$J$31,2,0)</f>
        <v>Engineering and Engineering Trades</v>
      </c>
      <c r="L324" s="43" t="s">
        <v>32</v>
      </c>
      <c r="M324" s="45">
        <v>2</v>
      </c>
      <c r="N324" s="45">
        <v>20</v>
      </c>
      <c r="O324" s="45">
        <v>2</v>
      </c>
      <c r="P324" s="45">
        <v>20</v>
      </c>
      <c r="Q324" s="43" t="str">
        <f>VLOOKUP('[1]lista umów'!$F290,'[1]słownik_E+'!$A$1:$G$286,7,0)</f>
        <v>https://www.uc.pt/</v>
      </c>
      <c r="R324" s="43" t="str">
        <f>VLOOKUP('[1]lista umów'!$F290,'[1]słownik_E+'!$A$1:$G$286,6,0)</f>
        <v xml:space="preserve">dri@uc.pt </v>
      </c>
      <c r="S324" s="43" t="s">
        <v>383</v>
      </c>
      <c r="T324" s="43"/>
    </row>
    <row r="325" spans="1:21" s="46" customFormat="1" x14ac:dyDescent="0.25">
      <c r="A325" s="47" t="str">
        <f>VLOOKUP('[1]lista umów'!$F291,'[1]słownik_E+'!$A$1:$G$286,4,0)</f>
        <v>Portugalia</v>
      </c>
      <c r="B325" s="47" t="s">
        <v>87</v>
      </c>
      <c r="C325" s="47" t="str">
        <f>VLOOKUP('[1]lista umów'!$F291,'[1]słownik_E+'!$A$1:$G$286,2,0)</f>
        <v>Instituto Politécnico de Lisboa</v>
      </c>
      <c r="D325" s="47" t="str">
        <f>VLOOKUP('[1]lista umów'!$F291,'[1]słownik_E+'!$A$1:$G$286,3,0)</f>
        <v>Polytechnic Institute of Lisbon</v>
      </c>
      <c r="E325" s="47" t="s">
        <v>242</v>
      </c>
      <c r="F325" s="47" t="s">
        <v>21</v>
      </c>
      <c r="G325" s="48">
        <v>47391</v>
      </c>
      <c r="H325" s="47" t="s">
        <v>232</v>
      </c>
      <c r="I325" s="47" t="str">
        <f>VLOOKUP([1]!Tabela1[[#This Row],[wydział]],[1]słownik!$F$2:$G$12,2,0)</f>
        <v>dziedzina nauk inżynieryjno-technicznych / inżynieria lądowa, geodezja i transport</v>
      </c>
      <c r="J325" s="47" t="s">
        <v>176</v>
      </c>
      <c r="K325" s="47" t="str">
        <f>VLOOKUP(J325,[1]słownik!$I$2:$J$31,2,0)</f>
        <v>Engineering and Engineering Trades</v>
      </c>
      <c r="L325" s="47" t="s">
        <v>24</v>
      </c>
      <c r="M325" s="49">
        <v>3</v>
      </c>
      <c r="N325" s="49">
        <v>18</v>
      </c>
      <c r="O325" s="49">
        <v>3</v>
      </c>
      <c r="P325" s="49">
        <v>18</v>
      </c>
      <c r="Q325" s="47" t="str">
        <f>VLOOKUP('[1]lista umów'!$F291,'[1]słownik_E+'!$A$1:$G$286,7,0)</f>
        <v>https://www.ipl.pt/</v>
      </c>
      <c r="R325" s="47" t="str">
        <f>VLOOKUP('[1]lista umów'!$F291,'[1]słownik_E+'!$A$1:$G$286,6,0)</f>
        <v>nrinternacionais@isel.pt ; nri@isel.pt</v>
      </c>
      <c r="S325" s="47" t="s">
        <v>383</v>
      </c>
      <c r="T325" s="47"/>
    </row>
    <row r="326" spans="1:21" s="46" customFormat="1" x14ac:dyDescent="0.25">
      <c r="A326" s="43" t="str">
        <f>VLOOKUP('[1]lista umów'!$F292,'[1]słownik_E+'!$A$1:$G$286,4,0)</f>
        <v>Portugalia</v>
      </c>
      <c r="B326" s="43" t="s">
        <v>245</v>
      </c>
      <c r="C326" s="43" t="str">
        <f>VLOOKUP('[1]lista umów'!$F292,'[1]słownik_E+'!$A$1:$G$286,2,0)</f>
        <v>Instituto Politécnico de Viseu</v>
      </c>
      <c r="D326" s="43" t="str">
        <f>VLOOKUP('[1]lista umów'!$F292,'[1]słownik_E+'!$A$1:$G$286,3,0)</f>
        <v>Polytechnic Institute of Viseu</v>
      </c>
      <c r="E326" s="43" t="s">
        <v>246</v>
      </c>
      <c r="F326" s="43" t="s">
        <v>21</v>
      </c>
      <c r="G326" s="44">
        <v>47391</v>
      </c>
      <c r="H326" s="43" t="s">
        <v>232</v>
      </c>
      <c r="I326" s="43" t="str">
        <f>VLOOKUP([1]!Tabela1[[#This Row],[wydział]],[1]słownik!$F$2:$G$12,2,0)</f>
        <v>dziedzina nauk inżynieryjno-technicznych / inżynieria lądowa, geodezja i transport</v>
      </c>
      <c r="J326" s="43" t="s">
        <v>381</v>
      </c>
      <c r="K326" s="43" t="str">
        <f>VLOOKUP(J326,[1]słownik!$I$2:$J$31,2,0)</f>
        <v>Building and Civil Engineering</v>
      </c>
      <c r="L326" s="43" t="s">
        <v>24</v>
      </c>
      <c r="M326" s="45">
        <v>2</v>
      </c>
      <c r="N326" s="45">
        <v>10</v>
      </c>
      <c r="O326" s="45">
        <v>2</v>
      </c>
      <c r="P326" s="45">
        <v>10</v>
      </c>
      <c r="Q326" s="43" t="str">
        <f>VLOOKUP('[1]lista umów'!$F292,'[1]słownik_E+'!$A$1:$G$286,7,0)</f>
        <v>https://www.ipv.pt/</v>
      </c>
      <c r="R326" s="43" t="str">
        <f>VLOOKUP('[1]lista umów'!$F292,'[1]słownik_E+'!$A$1:$G$286,6,0)</f>
        <v>internationaloffice@sc.ipv.pt</v>
      </c>
      <c r="S326" s="43" t="s">
        <v>383</v>
      </c>
      <c r="T326" s="43"/>
    </row>
    <row r="327" spans="1:21" s="46" customFormat="1" x14ac:dyDescent="0.25">
      <c r="A327" s="43" t="str">
        <f>VLOOKUP('[1]lista umów'!$F330,'[1]słownik_E+'!$A$1:$G$286,4,0)</f>
        <v>Portugalia</v>
      </c>
      <c r="B327" s="43" t="s">
        <v>329</v>
      </c>
      <c r="C327" s="43" t="str">
        <f>VLOOKUP('[1]lista umów'!$F330,'[1]słownik_E+'!$A$1:$G$286,2,0)</f>
        <v>Instituto Politécnico de Coimbra</v>
      </c>
      <c r="D327" s="43" t="str">
        <f>VLOOKUP('[1]lista umów'!$F330,'[1]słownik_E+'!$A$1:$G$286,3,0)</f>
        <v>Polytechnic Institute of Coimbra</v>
      </c>
      <c r="E327" s="43" t="s">
        <v>330</v>
      </c>
      <c r="F327" s="43" t="s">
        <v>21</v>
      </c>
      <c r="G327" s="44">
        <v>47391</v>
      </c>
      <c r="H327" s="43" t="s">
        <v>232</v>
      </c>
      <c r="I327" s="43" t="str">
        <f>VLOOKUP([1]!Tabela1[[#This Row],[wydział]],[1]słownik!$F$2:$G$12,2,0)</f>
        <v>dziedzina nauk inżynieryjno-technicznych / inżynieria lądowa, geodezja i transport</v>
      </c>
      <c r="J327" s="43" t="s">
        <v>425</v>
      </c>
      <c r="K327" s="43" t="str">
        <f>VLOOKUP(J327,[1]słownik!$I$2:$J$31,2,0)</f>
        <v>Mechanics and Metal Trades</v>
      </c>
      <c r="L327" s="43" t="s">
        <v>24</v>
      </c>
      <c r="M327" s="45">
        <v>4</v>
      </c>
      <c r="N327" s="45">
        <v>40</v>
      </c>
      <c r="O327" s="45">
        <v>4</v>
      </c>
      <c r="P327" s="45">
        <v>40</v>
      </c>
      <c r="Q327" s="43" t="str">
        <f>VLOOKUP('[1]lista umów'!$F330,'[1]słownik_E+'!$A$1:$G$286,7,0)</f>
        <v>https://www.ipc.pt/</v>
      </c>
      <c r="R327" s="43" t="str">
        <f>VLOOKUP('[1]lista umów'!$F330,'[1]słownik_E+'!$A$1:$G$286,6,0)</f>
        <v xml:space="preserve">dga.sri@ipc.pt ;dri agreements &lt;dri.agreements@uc.pt&gt;; </v>
      </c>
      <c r="S327" s="43" t="s">
        <v>233</v>
      </c>
      <c r="T327" s="43"/>
    </row>
    <row r="328" spans="1:21" s="46" customFormat="1" x14ac:dyDescent="0.25">
      <c r="A328" s="47" t="str">
        <f>VLOOKUP('[1]lista umów'!$F331,'[1]słownik_E+'!$A$1:$G$286,4,0)</f>
        <v>Portugalia</v>
      </c>
      <c r="B328" s="47" t="s">
        <v>331</v>
      </c>
      <c r="C328" s="47" t="str">
        <f>VLOOKUP('[1]lista umów'!$F331,'[1]słownik_E+'!$A$1:$G$286,2,0)</f>
        <v>Universidade do Minho</v>
      </c>
      <c r="D328" s="47" t="str">
        <f>VLOOKUP('[1]lista umów'!$F331,'[1]słownik_E+'!$A$1:$G$286,3,0)</f>
        <v>Universidade do Minho</v>
      </c>
      <c r="E328" s="47" t="s">
        <v>332</v>
      </c>
      <c r="F328" s="47" t="s">
        <v>21</v>
      </c>
      <c r="G328" s="48">
        <v>47391</v>
      </c>
      <c r="H328" s="47" t="s">
        <v>232</v>
      </c>
      <c r="I328" s="47" t="str">
        <f>VLOOKUP([1]!Tabela1[[#This Row],[wydział]],[1]słownik!$F$2:$G$12,2,0)</f>
        <v>dziedzina nauk inżynieryjno-technicznych / inżynieria lądowa, geodezja i transport</v>
      </c>
      <c r="J328" s="47" t="s">
        <v>425</v>
      </c>
      <c r="K328" s="47" t="str">
        <f>VLOOKUP(J328,[1]słownik!$I$2:$J$31,2,0)</f>
        <v>Mechanics and Metal Trades</v>
      </c>
      <c r="L328" s="47" t="s">
        <v>90</v>
      </c>
      <c r="M328" s="49">
        <v>2</v>
      </c>
      <c r="N328" s="49">
        <v>6</v>
      </c>
      <c r="O328" s="49">
        <v>2</v>
      </c>
      <c r="P328" s="153">
        <v>10</v>
      </c>
      <c r="Q328" s="47" t="str">
        <f>VLOOKUP('[1]lista umów'!$F331,'[1]słownik_E+'!$A$1:$G$286,7,0)</f>
        <v>https://www.uminho.pt/</v>
      </c>
      <c r="R328" s="47" t="str">
        <f>VLOOKUP('[1]lista umów'!$F331,'[1]słownik_E+'!$A$1:$G$286,6,0)</f>
        <v xml:space="preserve">sri@sri.uminho.pt </v>
      </c>
      <c r="S328" s="47" t="s">
        <v>233</v>
      </c>
      <c r="T328" s="47"/>
    </row>
    <row r="329" spans="1:21" s="46" customFormat="1" x14ac:dyDescent="0.25">
      <c r="A329" s="47" t="str">
        <f>VLOOKUP('[1]lista umów'!$F332,'[1]słownik_E+'!$A$1:$G$286,4,0)</f>
        <v>Portugalia</v>
      </c>
      <c r="B329" s="47" t="s">
        <v>202</v>
      </c>
      <c r="C329" s="47" t="str">
        <f>VLOOKUP('[1]lista umów'!$F332,'[1]słownik_E+'!$A$1:$G$286,2,0)</f>
        <v>Universidade do Porto</v>
      </c>
      <c r="D329" s="47" t="str">
        <f>VLOOKUP('[1]lista umów'!$F332,'[1]słownik_E+'!$A$1:$G$286,3,0)</f>
        <v>Universidade do Porto</v>
      </c>
      <c r="E329" s="47" t="s">
        <v>204</v>
      </c>
      <c r="F329" s="43" t="s">
        <v>21</v>
      </c>
      <c r="G329" s="48">
        <v>47026</v>
      </c>
      <c r="H329" s="47" t="s">
        <v>232</v>
      </c>
      <c r="I329" s="47" t="str">
        <f>VLOOKUP([1]!Tabela1[[#This Row],[wydział]],[1]słownik!$F$2:$G$12,2,0)</f>
        <v>dziedzina nauk inżynieryjno-technicznych / inżynieria lądowa, geodezja i transport</v>
      </c>
      <c r="J329" s="47" t="s">
        <v>425</v>
      </c>
      <c r="K329" s="47" t="str">
        <f>VLOOKUP(J329,[1]słownik!$I$2:$J$31,2,0)</f>
        <v>Mechanics and Metal Trades</v>
      </c>
      <c r="L329" s="47" t="s">
        <v>41</v>
      </c>
      <c r="M329" s="49">
        <v>2</v>
      </c>
      <c r="N329" s="49">
        <v>10</v>
      </c>
      <c r="O329" s="49">
        <v>2</v>
      </c>
      <c r="P329" s="49">
        <v>10</v>
      </c>
      <c r="Q329" s="47" t="str">
        <f>VLOOKUP('[1]lista umów'!$F332,'[1]słownik_E+'!$A$1:$G$286,7,0)</f>
        <v>https://www.up.pt/</v>
      </c>
      <c r="R329" s="47" t="str">
        <f>VLOOKUP('[1]lista umów'!$F332,'[1]słownik_E+'!$A$1:$G$286,6,0)</f>
        <v xml:space="preserve">sri@reit.up.pt    ; international@fe.up.pt ; "FEUP incoming" &lt;incoming@fe.up.pt&gt;; </v>
      </c>
      <c r="S329" s="47" t="s">
        <v>233</v>
      </c>
      <c r="T329" s="47"/>
    </row>
    <row r="330" spans="1:21" s="46" customFormat="1" x14ac:dyDescent="0.25">
      <c r="A330" s="154" t="str">
        <f>VLOOKUP('[1]lista umów'!$F613,'[1]słownik_E+'!$A$1:$G$500,4,0)</f>
        <v>Słowacja</v>
      </c>
      <c r="B330" s="154" t="str">
        <f>VLOOKUP('[1]lista umów'!$F613,'[1]słownik_E+'!$A$1:$G$500,5,0)</f>
        <v>Bratislava</v>
      </c>
      <c r="C330" s="154" t="str">
        <f>VLOOKUP('[1]lista umów'!$F613,'[1]słownik_E+'!$A$1:$G$500,2,0)</f>
        <v>Slovenská technická univerzita v Bratislave</v>
      </c>
      <c r="D330" s="154" t="str">
        <f>VLOOKUP('[1]lista umów'!$F613,'[1]słownik_E+'!$A$1:$G$500,3,0)</f>
        <v>Slovak University of Technology in Bratislava</v>
      </c>
      <c r="E330" s="155" t="s">
        <v>541</v>
      </c>
      <c r="F330" s="156" t="s">
        <v>21</v>
      </c>
      <c r="G330" s="157">
        <v>47026</v>
      </c>
      <c r="H330" s="154" t="s">
        <v>232</v>
      </c>
      <c r="I330" s="154"/>
      <c r="J330" s="154" t="s">
        <v>381</v>
      </c>
      <c r="K330" s="154" t="s">
        <v>707</v>
      </c>
      <c r="L330" s="154" t="s">
        <v>24</v>
      </c>
      <c r="M330" s="160">
        <v>2</v>
      </c>
      <c r="N330" s="160">
        <v>10</v>
      </c>
      <c r="O330" s="160">
        <v>2</v>
      </c>
      <c r="P330" s="160">
        <v>10</v>
      </c>
      <c r="Q330" s="161" t="str">
        <f>VLOOKUP('[1]lista umów'!$F613,'[1]słownik_E+'!$A$1:$G$286,7,0)</f>
        <v>www.stuba.sk</v>
      </c>
      <c r="R330" s="161" t="s">
        <v>708</v>
      </c>
      <c r="S330" s="154" t="s">
        <v>383</v>
      </c>
      <c r="T330" s="154"/>
      <c r="U330" s="159"/>
    </row>
    <row r="331" spans="1:21" s="46" customFormat="1" x14ac:dyDescent="0.25">
      <c r="A331" s="43" t="str">
        <f>VLOOKUP('[1]lista umów'!$F334,'[1]słownik_E+'!$A$1:$G$286,4,0)</f>
        <v>Słowenia</v>
      </c>
      <c r="B331" s="43" t="s">
        <v>95</v>
      </c>
      <c r="C331" s="43" t="str">
        <f>VLOOKUP('[1]lista umów'!$F334,'[1]słownik_E+'!$A$1:$G$286,2,0)</f>
        <v>Univerza v Ljubljani</v>
      </c>
      <c r="D331" s="43" t="str">
        <f>VLOOKUP('[1]lista umów'!$F334,'[1]słownik_E+'!$A$1:$G$286,3,0)</f>
        <v>University of Ljubljana</v>
      </c>
      <c r="E331" s="43" t="s">
        <v>96</v>
      </c>
      <c r="F331" s="43" t="s">
        <v>21</v>
      </c>
      <c r="G331" s="44">
        <v>46660</v>
      </c>
      <c r="H331" s="43" t="s">
        <v>232</v>
      </c>
      <c r="I331" s="43" t="str">
        <f>VLOOKUP([1]!Tabela1[[#This Row],[wydział]],[1]słownik!$F$2:$G$12,2,0)</f>
        <v>dziedzina nauk inżynieryjno-technicznych / inżynieria lądowa, geodezja i transport</v>
      </c>
      <c r="J331" s="43" t="s">
        <v>176</v>
      </c>
      <c r="K331" s="43" t="str">
        <f>VLOOKUP(J331,[1]słownik!$I$2:$J$31,2,0)</f>
        <v>Engineering and Engineering Trades</v>
      </c>
      <c r="L331" s="43" t="s">
        <v>27</v>
      </c>
      <c r="M331" s="45">
        <v>3</v>
      </c>
      <c r="N331" s="45">
        <v>15</v>
      </c>
      <c r="O331" s="45">
        <v>3</v>
      </c>
      <c r="P331" s="45">
        <v>15</v>
      </c>
      <c r="Q331" s="43" t="str">
        <f>VLOOKUP('[1]lista umów'!$F334,'[1]słownik_E+'!$A$1:$G$286,7,0)</f>
        <v>https://www.uni-lj.si/</v>
      </c>
      <c r="R331" s="43" t="str">
        <f>VLOOKUP('[1]lista umów'!$F334,'[1]słownik_E+'!$A$1:$G$286,6,0)</f>
        <v xml:space="preserve">student.office@uni-lj.si; intern.office@uni-lj.si;davorin.kramar@fs.uni-lj.si </v>
      </c>
      <c r="S331" s="43" t="s">
        <v>233</v>
      </c>
      <c r="T331" s="43"/>
    </row>
    <row r="332" spans="1:21" s="46" customFormat="1" x14ac:dyDescent="0.25">
      <c r="A332" s="47" t="str">
        <f>VLOOKUP('[1]lista umów'!$F335,'[1]słownik_E+'!$A$1:$G$286,4,0)</f>
        <v>Słowenia</v>
      </c>
      <c r="B332" s="47" t="s">
        <v>340</v>
      </c>
      <c r="C332" s="47" t="str">
        <f>VLOOKUP('[1]lista umów'!$F335,'[1]słownik_E+'!$A$1:$G$286,2,0)</f>
        <v>Univerza v Mariboru</v>
      </c>
      <c r="D332" s="47" t="str">
        <f>VLOOKUP('[1]lista umów'!$F335,'[1]słownik_E+'!$A$1:$G$286,3,0)</f>
        <v>University of Maribor</v>
      </c>
      <c r="E332" s="47" t="s">
        <v>341</v>
      </c>
      <c r="F332" s="47" t="s">
        <v>21</v>
      </c>
      <c r="G332" s="48">
        <v>47391</v>
      </c>
      <c r="H332" s="47" t="s">
        <v>232</v>
      </c>
      <c r="I332" s="47" t="str">
        <f>VLOOKUP([1]!Tabela1[[#This Row],[wydział]],[1]słownik!$F$2:$G$12,2,0)</f>
        <v>dziedzina nauk inżynieryjno-technicznych / inżynieria lądowa, geodezja i transport</v>
      </c>
      <c r="J332" s="47" t="s">
        <v>446</v>
      </c>
      <c r="K332" s="47" t="e">
        <f>VLOOKUP(J332,[1]słownik!$I$2:$J$31,2,0)</f>
        <v>#N/A</v>
      </c>
      <c r="L332" s="47" t="s">
        <v>32</v>
      </c>
      <c r="M332" s="49">
        <v>3</v>
      </c>
      <c r="N332" s="49">
        <v>15</v>
      </c>
      <c r="O332" s="49">
        <v>3</v>
      </c>
      <c r="P332" s="49">
        <v>15</v>
      </c>
      <c r="Q332" s="47" t="str">
        <f>VLOOKUP('[1]lista umów'!$F335,'[1]słownik_E+'!$A$1:$G$286,7,0)</f>
        <v>https://www.um.si/</v>
      </c>
      <c r="R332" s="47" t="str">
        <f>VLOOKUP('[1]lista umów'!$F335,'[1]słownik_E+'!$A$1:$G$286,6,0)</f>
        <v xml:space="preserve">erasmus@um.si </v>
      </c>
      <c r="S332" s="47" t="s">
        <v>233</v>
      </c>
      <c r="T332" s="47"/>
    </row>
    <row r="333" spans="1:21" s="46" customFormat="1" x14ac:dyDescent="0.25">
      <c r="A333" s="47" t="str">
        <f>VLOOKUP('[1]lista umów'!$F294,'[1]słownik_E+'!$A$1:$G$286,4,0)</f>
        <v>Turcja</v>
      </c>
      <c r="B333" s="47" t="s">
        <v>434</v>
      </c>
      <c r="C333" s="47" t="str">
        <f>VLOOKUP('[1]lista umów'!$F294,'[1]słownik_E+'!$A$1:$G$286,2,0)</f>
        <v>İskenderun Teknik Üniversitesi</v>
      </c>
      <c r="D333" s="47" t="str">
        <f>VLOOKUP('[1]lista umów'!$F294,'[1]słownik_E+'!$A$1:$G$286,3,0)</f>
        <v>Iskenderun Technical University</v>
      </c>
      <c r="E333" s="47" t="s">
        <v>435</v>
      </c>
      <c r="F333" s="43" t="s">
        <v>21</v>
      </c>
      <c r="G333" s="48">
        <v>47391</v>
      </c>
      <c r="H333" s="47" t="s">
        <v>232</v>
      </c>
      <c r="I333" s="47" t="str">
        <f>VLOOKUP([1]!Tabela1[[#This Row],[wydział]],[1]słownik!$F$2:$G$12,2,0)</f>
        <v>dziedzina nauk inżynieryjno-technicznych / inżynieria lądowa, geodezja i transport</v>
      </c>
      <c r="J333" s="47" t="s">
        <v>381</v>
      </c>
      <c r="K333" s="47" t="str">
        <f>VLOOKUP(J333,[1]słownik!$I$2:$J$31,2,0)</f>
        <v>Building and Civil Engineering</v>
      </c>
      <c r="L333" s="47" t="s">
        <v>24</v>
      </c>
      <c r="M333" s="49">
        <v>2</v>
      </c>
      <c r="N333" s="49">
        <v>20</v>
      </c>
      <c r="O333" s="49">
        <v>2</v>
      </c>
      <c r="P333" s="49">
        <v>20</v>
      </c>
      <c r="Q333" s="47" t="str">
        <f>VLOOKUP('[1]lista umów'!$F294,'[1]słownik_E+'!$A$1:$G$286,7,0)</f>
        <v>https://www.iste.edu.tr/</v>
      </c>
      <c r="R333" s="47" t="str">
        <f>VLOOKUP('[1]lista umów'!$F294,'[1]słownik_E+'!$A$1:$G$286,6,0)</f>
        <v>vahit.calisir@iste.edu.tr</v>
      </c>
      <c r="S333" s="47" t="s">
        <v>383</v>
      </c>
      <c r="T333" s="47"/>
    </row>
    <row r="334" spans="1:21" s="46" customFormat="1" x14ac:dyDescent="0.25">
      <c r="A334" s="47" t="str">
        <f>VLOOKUP('[1]lista umów'!$F295,'[1]słownik_E+'!$A$1:$G$286,4,0)</f>
        <v>Turcja</v>
      </c>
      <c r="B334" s="47" t="s">
        <v>97</v>
      </c>
      <c r="C334" s="47" t="str">
        <f>VLOOKUP('[1]lista umów'!$F295,'[1]słownik_E+'!$A$1:$G$286,2,0)</f>
        <v>Yıldız Teknik Üniversitesi</v>
      </c>
      <c r="D334" s="47" t="str">
        <f>VLOOKUP('[1]lista umów'!$F295,'[1]słownik_E+'!$A$1:$G$286,3,0)</f>
        <v>Yildiz Teknical University</v>
      </c>
      <c r="E334" s="47" t="s">
        <v>436</v>
      </c>
      <c r="F334" s="47" t="s">
        <v>21</v>
      </c>
      <c r="G334" s="48">
        <v>46660</v>
      </c>
      <c r="H334" s="47" t="s">
        <v>232</v>
      </c>
      <c r="I334" s="47" t="str">
        <f>VLOOKUP([1]!Tabela1[[#This Row],[wydział]],[1]słownik!$F$2:$G$12,2,0)</f>
        <v>dziedzina nauk inżynieryjno-technicznych / inżynieria lądowa, geodezja i transport</v>
      </c>
      <c r="J334" s="47" t="s">
        <v>381</v>
      </c>
      <c r="K334" s="47" t="str">
        <f>VLOOKUP(J334,[1]słownik!$I$2:$J$31,2,0)</f>
        <v>Building and Civil Engineering</v>
      </c>
      <c r="L334" s="47" t="s">
        <v>24</v>
      </c>
      <c r="M334" s="49">
        <v>2</v>
      </c>
      <c r="N334" s="49">
        <v>24</v>
      </c>
      <c r="O334" s="49">
        <v>2</v>
      </c>
      <c r="P334" s="49">
        <v>24</v>
      </c>
      <c r="Q334" s="47" t="str">
        <f>VLOOKUP('[1]lista umów'!$F295,'[1]słownik_E+'!$A$1:$G$286,7,0)</f>
        <v>https://www.yildiz.edu.tr/</v>
      </c>
      <c r="R334" s="47" t="str">
        <f>VLOOKUP('[1]lista umów'!$F295,'[1]słownik_E+'!$A$1:$G$286,6,0)</f>
        <v xml:space="preserve">erasmus@yildiz.edu.tr </v>
      </c>
      <c r="S334" s="47" t="s">
        <v>383</v>
      </c>
      <c r="T334" s="47"/>
    </row>
    <row r="335" spans="1:21" s="46" customFormat="1" x14ac:dyDescent="0.25">
      <c r="A335" s="43" t="str">
        <f>VLOOKUP('[1]lista umów'!$F296,'[1]słownik_E+'!$A$1:$G$286,4,0)</f>
        <v>Turcja</v>
      </c>
      <c r="B335" s="43" t="s">
        <v>437</v>
      </c>
      <c r="C335" s="43" t="str">
        <f>VLOOKUP('[1]lista umów'!$F296,'[1]słownik_E+'!$A$1:$G$286,2,0)</f>
        <v>Erciyes Üniversitesi</v>
      </c>
      <c r="D335" s="43" t="str">
        <f>VLOOKUP('[1]lista umów'!$F296,'[1]słownik_E+'!$A$1:$G$286,3,0)</f>
        <v>Erciyes University</v>
      </c>
      <c r="E335" s="43" t="s">
        <v>438</v>
      </c>
      <c r="F335" s="43" t="s">
        <v>21</v>
      </c>
      <c r="G335" s="44">
        <v>46660</v>
      </c>
      <c r="H335" s="43" t="s">
        <v>232</v>
      </c>
      <c r="I335" s="43" t="str">
        <f>VLOOKUP([1]!Tabela1[[#This Row],[wydział]],[1]słownik!$F$2:$G$12,2,0)</f>
        <v>dziedzina nauk inżynieryjno-technicznych / inżynieria lądowa, geodezja i transport</v>
      </c>
      <c r="J335" s="43" t="s">
        <v>381</v>
      </c>
      <c r="K335" s="43" t="str">
        <f>VLOOKUP(J335,[1]słownik!$I$2:$J$31,2,0)</f>
        <v>Building and Civil Engineering</v>
      </c>
      <c r="L335" s="43" t="s">
        <v>90</v>
      </c>
      <c r="M335" s="45">
        <v>2</v>
      </c>
      <c r="N335" s="45">
        <v>10</v>
      </c>
      <c r="O335" s="45">
        <v>2</v>
      </c>
      <c r="P335" s="45">
        <v>10</v>
      </c>
      <c r="Q335" s="43" t="str">
        <f>VLOOKUP('[1]lista umów'!$F296,'[1]słownik_E+'!$A$1:$G$286,7,0)</f>
        <v>https://www.erciyes.edu.tr/</v>
      </c>
      <c r="R335" s="43" t="str">
        <f>VLOOKUP('[1]lista umów'!$F296,'[1]słownik_E+'!$A$1:$G$286,6,0)</f>
        <v xml:space="preserve">erasmus@erciyes.edu.tr </v>
      </c>
      <c r="S335" s="43" t="s">
        <v>383</v>
      </c>
      <c r="T335" s="43"/>
    </row>
    <row r="336" spans="1:21" s="46" customFormat="1" x14ac:dyDescent="0.25">
      <c r="A336" s="47" t="str">
        <f>VLOOKUP('[1]lista umów'!$F297,'[1]słownik_E+'!$A$1:$G$286,4,0)</f>
        <v>Turcja</v>
      </c>
      <c r="B336" s="47" t="s">
        <v>439</v>
      </c>
      <c r="C336" s="47" t="str">
        <f>VLOOKUP('[1]lista umów'!$F297,'[1]słownik_E+'!$A$1:$G$286,2,0)</f>
        <v>Kırklareli Üniversitesi</v>
      </c>
      <c r="D336" s="47" t="str">
        <f>VLOOKUP('[1]lista umów'!$F297,'[1]słownik_E+'!$A$1:$G$286,3,0)</f>
        <v>Kirklareli University</v>
      </c>
      <c r="E336" s="47" t="s">
        <v>440</v>
      </c>
      <c r="F336" s="47" t="s">
        <v>21</v>
      </c>
      <c r="G336" s="48">
        <v>47391</v>
      </c>
      <c r="H336" s="47" t="s">
        <v>232</v>
      </c>
      <c r="I336" s="47" t="str">
        <f>VLOOKUP([1]!Tabela1[[#This Row],[wydział]],[1]słownik!$F$2:$G$12,2,0)</f>
        <v>dziedzina nauk inżynieryjno-technicznych / inżynieria lądowa, geodezja i transport</v>
      </c>
      <c r="J336" s="47" t="s">
        <v>381</v>
      </c>
      <c r="K336" s="47" t="str">
        <f>VLOOKUP(J336,[1]słownik!$I$2:$J$31,2,0)</f>
        <v>Building and Civil Engineering</v>
      </c>
      <c r="L336" s="47" t="s">
        <v>32</v>
      </c>
      <c r="M336" s="49">
        <v>2</v>
      </c>
      <c r="N336" s="49">
        <v>10</v>
      </c>
      <c r="O336" s="49">
        <v>2</v>
      </c>
      <c r="P336" s="49">
        <v>10</v>
      </c>
      <c r="Q336" s="47" t="str">
        <f>VLOOKUP('[1]lista umów'!$F297,'[1]słownik_E+'!$A$1:$G$286,7,0)</f>
        <v>https://www.klu.edu.tr/</v>
      </c>
      <c r="R336" s="47" t="str">
        <f>VLOOKUP('[1]lista umów'!$F297,'[1]słownik_E+'!$A$1:$G$286,6,0)</f>
        <v xml:space="preserve">akkor@klu.edu.tr; ruveyda.ozturk@klu.edu.tr </v>
      </c>
      <c r="S336" s="47" t="s">
        <v>383</v>
      </c>
      <c r="T336" s="47"/>
    </row>
    <row r="337" spans="1:21" s="46" customFormat="1" x14ac:dyDescent="0.25">
      <c r="A337" s="43" t="str">
        <f>VLOOKUP('[1]lista umów'!$F336,'[1]słownik_E+'!$A$1:$G$286,4,0)</f>
        <v>Turcja</v>
      </c>
      <c r="B337" s="43" t="s">
        <v>208</v>
      </c>
      <c r="C337" s="43" t="str">
        <f>VLOOKUP('[1]lista umów'!$F336,'[1]słownik_E+'!$A$1:$G$286,2,0)</f>
        <v>Pamukkale Üniversitesi</v>
      </c>
      <c r="D337" s="43" t="str">
        <f>VLOOKUP('[1]lista umów'!$F336,'[1]słownik_E+'!$A$1:$G$286,3,0)</f>
        <v>Pamukkale University</v>
      </c>
      <c r="E337" s="43" t="s">
        <v>209</v>
      </c>
      <c r="F337" s="43" t="s">
        <v>21</v>
      </c>
      <c r="G337" s="44">
        <v>47026</v>
      </c>
      <c r="H337" s="43" t="s">
        <v>232</v>
      </c>
      <c r="I337" s="43" t="str">
        <f>VLOOKUP([1]!Tabela1[[#This Row],[wydział]],[1]słownik!$F$2:$G$12,2,0)</f>
        <v>dziedzina nauk inżynieryjno-technicznych / inżynieria lądowa, geodezja i transport</v>
      </c>
      <c r="J337" s="43" t="s">
        <v>425</v>
      </c>
      <c r="K337" s="43" t="str">
        <f>VLOOKUP(J337,[1]słownik!$I$2:$J$31,2,0)</f>
        <v>Mechanics and Metal Trades</v>
      </c>
      <c r="L337" s="43" t="s">
        <v>24</v>
      </c>
      <c r="M337" s="45">
        <v>2</v>
      </c>
      <c r="N337" s="45">
        <v>10</v>
      </c>
      <c r="O337" s="45">
        <v>2</v>
      </c>
      <c r="P337" s="45">
        <v>10</v>
      </c>
      <c r="Q337" s="43" t="str">
        <f>VLOOKUP('[1]lista umów'!$F336,'[1]słownik_E+'!$A$1:$G$286,7,0)</f>
        <v>https://www.pau.edu.tr/</v>
      </c>
      <c r="R337" s="43" t="str">
        <f>VLOOKUP('[1]lista umów'!$F336,'[1]słownik_E+'!$A$1:$G$286,6,0)</f>
        <v>stoprak@pau.edu.tr; internationaloffice@pau.edu.tr</v>
      </c>
      <c r="S337" s="43" t="s">
        <v>233</v>
      </c>
      <c r="T337" s="43"/>
    </row>
    <row r="338" spans="1:21" s="46" customFormat="1" x14ac:dyDescent="0.25">
      <c r="A338" s="47" t="str">
        <f>VLOOKUP('[1]lista umów'!$F337,'[1]słownik_E+'!$A$1:$G$286,4,0)</f>
        <v>Turcja</v>
      </c>
      <c r="B338" s="47" t="s">
        <v>257</v>
      </c>
      <c r="C338" s="47" t="str">
        <f>VLOOKUP('[1]lista umów'!$F337,'[1]słownik_E+'!$A$1:$G$286,2,0)</f>
        <v>Fırat Üniversitesi</v>
      </c>
      <c r="D338" s="47" t="str">
        <f>VLOOKUP('[1]lista umów'!$F337,'[1]słownik_E+'!$A$1:$G$286,3,0)</f>
        <v>Firat University</v>
      </c>
      <c r="E338" s="47" t="s">
        <v>258</v>
      </c>
      <c r="F338" s="47" t="s">
        <v>21</v>
      </c>
      <c r="G338" s="48">
        <v>46660</v>
      </c>
      <c r="H338" s="47" t="s">
        <v>232</v>
      </c>
      <c r="I338" s="47" t="str">
        <f>VLOOKUP([1]!Tabela1[[#This Row],[wydział]],[1]słownik!$F$2:$G$12,2,0)</f>
        <v>dziedzina nauk inżynieryjno-technicznych / inżynieria lądowa, geodezja i transport</v>
      </c>
      <c r="J338" s="47" t="s">
        <v>446</v>
      </c>
      <c r="K338" s="47" t="e">
        <f>VLOOKUP(J338,[1]słownik!$I$2:$J$31,2,0)</f>
        <v>#N/A</v>
      </c>
      <c r="L338" s="47" t="s">
        <v>90</v>
      </c>
      <c r="M338" s="49">
        <v>4</v>
      </c>
      <c r="N338" s="49">
        <v>20</v>
      </c>
      <c r="O338" s="49">
        <v>4</v>
      </c>
      <c r="P338" s="49">
        <v>20</v>
      </c>
      <c r="Q338" s="47" t="str">
        <f>VLOOKUP('[1]lista umów'!$F337,'[1]słownik_E+'!$A$1:$G$286,7,0)</f>
        <v>https://www.firat.edu.tr/</v>
      </c>
      <c r="R338" s="47" t="str">
        <f>VLOOKUP('[1]lista umów'!$F337,'[1]słownik_E+'!$A$1:$G$286,6,0)</f>
        <v xml:space="preserve"> erasmus@firat.edu.tr   </v>
      </c>
      <c r="S338" s="47" t="s">
        <v>233</v>
      </c>
      <c r="T338" s="47"/>
    </row>
    <row r="339" spans="1:21" s="46" customFormat="1" x14ac:dyDescent="0.25">
      <c r="A339" s="47" t="str">
        <f>VLOOKUP('[1]lista umów'!$F338,'[1]słownik_E+'!$A$1:$G$286,4,0)</f>
        <v>Turcja</v>
      </c>
      <c r="B339" s="47" t="s">
        <v>401</v>
      </c>
      <c r="C339" s="47" t="str">
        <f>VLOOKUP('[1]lista umów'!$F338,'[1]słownik_E+'!$A$1:$G$286,2,0)</f>
        <v>İzmir Ekonomi Üniversitesi</v>
      </c>
      <c r="D339" s="47" t="str">
        <f>VLOOKUP('[1]lista umów'!$F338,'[1]słownik_E+'!$A$1:$G$286,3,0)</f>
        <v>Izmir University of Economics</v>
      </c>
      <c r="E339" s="47" t="s">
        <v>468</v>
      </c>
      <c r="F339" s="43" t="s">
        <v>21</v>
      </c>
      <c r="G339" s="48">
        <v>47026</v>
      </c>
      <c r="H339" s="47" t="s">
        <v>232</v>
      </c>
      <c r="I339" s="47" t="str">
        <f>VLOOKUP([1]!Tabela1[[#This Row],[wydział]],[1]słownik!$F$2:$G$12,2,0)</f>
        <v>dziedzina nauk inżynieryjno-technicznych / inżynieria lądowa, geodezja i transport</v>
      </c>
      <c r="J339" s="47" t="s">
        <v>217</v>
      </c>
      <c r="K339" s="47" t="str">
        <f>VLOOKUP(J339,[1]słownik!$I$2:$J$31,2,0)</f>
        <v>Motor Vehicles, Ships and Aircraft</v>
      </c>
      <c r="L339" s="47" t="s">
        <v>32</v>
      </c>
      <c r="M339" s="49">
        <v>2</v>
      </c>
      <c r="N339" s="49">
        <v>12</v>
      </c>
      <c r="O339" s="49">
        <v>2</v>
      </c>
      <c r="P339" s="49">
        <v>12</v>
      </c>
      <c r="Q339" s="47" t="str">
        <f>VLOOKUP('[1]lista umów'!$F338,'[1]słownik_E+'!$A$1:$G$286,7,0)</f>
        <v>https://www.ieu.edu.tr/</v>
      </c>
      <c r="R339" s="47" t="str">
        <f>VLOOKUP('[1]lista umów'!$F338,'[1]słownik_E+'!$A$1:$G$286,6,0)</f>
        <v>oia@ieu.edu.tr</v>
      </c>
      <c r="S339" s="47" t="s">
        <v>233</v>
      </c>
      <c r="T339" s="47"/>
    </row>
    <row r="340" spans="1:21" s="46" customFormat="1" x14ac:dyDescent="0.25">
      <c r="A340" s="164" t="str">
        <f>VLOOKUP('[1]lista umów'!$F632,'[1]słownik_E+'!$A$1:$G$286,4,0)</f>
        <v>Turcja</v>
      </c>
      <c r="B340" s="164" t="s">
        <v>401</v>
      </c>
      <c r="C340" s="164" t="str">
        <f>VLOOKUP('[1]lista umów'!$F632,'[1]słownik_E+'!$A$1:$G$286,2,0)</f>
        <v>İzmir Ekonomi Üniversitesi</v>
      </c>
      <c r="D340" s="165" t="str">
        <f>VLOOKUP('[1]lista umów'!$F632,'[1]słownik_E+'!$A$1:$G$286,3,0)</f>
        <v>Izmir University of Economics</v>
      </c>
      <c r="E340" s="166" t="s">
        <v>468</v>
      </c>
      <c r="F340" s="165" t="s">
        <v>21</v>
      </c>
      <c r="G340" s="167">
        <v>47391</v>
      </c>
      <c r="H340" s="164" t="s">
        <v>232</v>
      </c>
      <c r="I340" s="156" t="str">
        <f>VLOOKUP([1]!Tabela1[[#This Row],[wydział]],[1]słownik!$F$2:$G$12,2,0)</f>
        <v>dziedzina nauk inżynieryjno-technicznych / inżynieria lądowa, geodezja i transport</v>
      </c>
      <c r="J340" s="164" t="s">
        <v>425</v>
      </c>
      <c r="K340" s="165" t="s">
        <v>756</v>
      </c>
      <c r="L340" s="164" t="s">
        <v>32</v>
      </c>
      <c r="M340" s="168">
        <v>2</v>
      </c>
      <c r="N340" s="168">
        <v>20</v>
      </c>
      <c r="O340" s="168">
        <v>2</v>
      </c>
      <c r="P340" s="168">
        <v>20</v>
      </c>
      <c r="Q340" s="169" t="str">
        <f>VLOOKUP('[1]lista umów'!$F632,'[1]słownik_E+'!$A$1:$G$286,7,0)</f>
        <v>https://www.ieu.edu.tr/</v>
      </c>
      <c r="R340" s="165" t="str">
        <f>VLOOKUP('[1]lista umów'!$F632,'[1]słownik_E+'!$A$1:$G$286,6,0)</f>
        <v>oia@ieu.edu.tr</v>
      </c>
      <c r="S340" s="165"/>
      <c r="T340" s="164"/>
      <c r="U340" s="159"/>
    </row>
    <row r="341" spans="1:21" s="46" customFormat="1" x14ac:dyDescent="0.25">
      <c r="A341" s="47" t="str">
        <f>VLOOKUP('[1]lista umów'!$F299,'[1]słownik_E+'!$A$1:$G$286,4,0)</f>
        <v>Węgry</v>
      </c>
      <c r="B341" s="47" t="s">
        <v>102</v>
      </c>
      <c r="C341" s="47" t="str">
        <f>VLOOKUP('[1]lista umów'!$F299,'[1]słownik_E+'!$A$1:$G$286,2,0)</f>
        <v>Budapesti Muszaki es Gazdasagtudomanyi Egyetem</v>
      </c>
      <c r="D341" s="47" t="str">
        <f>VLOOKUP('[1]lista umów'!$F299,'[1]słownik_E+'!$A$1:$G$286,3,0)</f>
        <v>Budapest University of Technology and Ecomonics</v>
      </c>
      <c r="E341" s="47" t="s">
        <v>103</v>
      </c>
      <c r="F341" s="47" t="s">
        <v>21</v>
      </c>
      <c r="G341" s="48">
        <v>46660</v>
      </c>
      <c r="H341" s="47" t="s">
        <v>232</v>
      </c>
      <c r="I341" s="47" t="str">
        <f>VLOOKUP([1]!Tabela1[[#This Row],[wydział]],[1]słownik!$F$2:$G$12,2,0)</f>
        <v>dziedzina nauk inżynieryjno-technicznych / inżynieria lądowa, geodezja i transport</v>
      </c>
      <c r="J341" s="47" t="s">
        <v>381</v>
      </c>
      <c r="K341" s="47" t="str">
        <f>VLOOKUP(J341,[1]słownik!$I$2:$J$31,2,0)</f>
        <v>Building and Civil Engineering</v>
      </c>
      <c r="L341" s="47" t="s">
        <v>24</v>
      </c>
      <c r="M341" s="49">
        <v>2</v>
      </c>
      <c r="N341" s="49">
        <v>10</v>
      </c>
      <c r="O341" s="49">
        <v>2</v>
      </c>
      <c r="P341" s="49">
        <v>12</v>
      </c>
      <c r="Q341" s="47" t="str">
        <f>VLOOKUP('[1]lista umów'!$F299,'[1]słownik_E+'!$A$1:$G$286,7,0)</f>
        <v>www.bme.hu</v>
      </c>
      <c r="R341" s="47" t="str">
        <f>VLOOKUP('[1]lista umów'!$F299,'[1]słownik_E+'!$A$1:$G$286,6,0)</f>
        <v xml:space="preserve">erasmus@kth.bme.hu </v>
      </c>
      <c r="S341" s="47" t="s">
        <v>383</v>
      </c>
      <c r="T341" s="47"/>
    </row>
    <row r="342" spans="1:21" s="159" customFormat="1" x14ac:dyDescent="0.25">
      <c r="A342" s="43" t="str">
        <f>VLOOKUP('[1]lista umów'!$F300,'[1]słownik_E+'!$A$1:$G$286,4,0)</f>
        <v>Włochy</v>
      </c>
      <c r="B342" s="43" t="s">
        <v>104</v>
      </c>
      <c r="C342" s="43" t="str">
        <f>VLOOKUP('[1]lista umów'!$F300,'[1]słownik_E+'!$A$1:$G$286,2,0)</f>
        <v>Politecnico di Bari</v>
      </c>
      <c r="D342" s="43" t="str">
        <f>VLOOKUP('[1]lista umów'!$F300,'[1]słownik_E+'!$A$1:$G$286,3,0)</f>
        <v>Polytechnic University of Bari</v>
      </c>
      <c r="E342" s="43" t="s">
        <v>105</v>
      </c>
      <c r="F342" s="43" t="s">
        <v>21</v>
      </c>
      <c r="G342" s="44">
        <v>46660</v>
      </c>
      <c r="H342" s="43" t="s">
        <v>232</v>
      </c>
      <c r="I342" s="43" t="str">
        <f>VLOOKUP([1]!Tabela1[[#This Row],[wydział]],[1]słownik!$F$2:$G$12,2,0)</f>
        <v>dziedzina nauk inżynieryjno-technicznych / inżynieria lądowa, geodezja i transport</v>
      </c>
      <c r="J342" s="43" t="s">
        <v>381</v>
      </c>
      <c r="K342" s="43" t="str">
        <f>VLOOKUP(J342,[1]słownik!$I$2:$J$31,2,0)</f>
        <v>Building and Civil Engineering</v>
      </c>
      <c r="L342" s="43" t="s">
        <v>24</v>
      </c>
      <c r="M342" s="45">
        <v>2</v>
      </c>
      <c r="N342" s="45">
        <v>12</v>
      </c>
      <c r="O342" s="45">
        <v>2</v>
      </c>
      <c r="P342" s="45">
        <v>12</v>
      </c>
      <c r="Q342" s="43" t="str">
        <f>VLOOKUP('[1]lista umów'!$F300,'[1]słownik_E+'!$A$1:$G$286,7,0)</f>
        <v>http://www.poliba.it/</v>
      </c>
      <c r="R342" s="43" t="str">
        <f>VLOOKUP('[1]lista umów'!$F300,'[1]słownik_E+'!$A$1:$G$286,6,0)</f>
        <v>international@poliba.it; valentina.cassano@poliba.it</v>
      </c>
      <c r="S342" s="43" t="s">
        <v>383</v>
      </c>
      <c r="T342" s="43"/>
      <c r="U342" s="46"/>
    </row>
    <row r="343" spans="1:21" s="159" customFormat="1" x14ac:dyDescent="0.25">
      <c r="A343" s="47" t="str">
        <f>VLOOKUP('[1]lista umów'!$F301,'[1]słownik_E+'!$A$1:$G$286,4,0)</f>
        <v>Włochy</v>
      </c>
      <c r="B343" s="47" t="s">
        <v>114</v>
      </c>
      <c r="C343" s="47" t="str">
        <f>VLOOKUP('[1]lista umów'!$F301,'[1]słownik_E+'!$A$1:$G$286,2,0)</f>
        <v>Politecnico di Milano</v>
      </c>
      <c r="D343" s="47" t="str">
        <f>VLOOKUP('[1]lista umów'!$F301,'[1]słownik_E+'!$A$1:$G$286,3,0)</f>
        <v>Polytechnic University of Milan</v>
      </c>
      <c r="E343" s="47" t="s">
        <v>115</v>
      </c>
      <c r="F343" s="47" t="s">
        <v>21</v>
      </c>
      <c r="G343" s="48">
        <v>46660</v>
      </c>
      <c r="H343" s="47" t="s">
        <v>232</v>
      </c>
      <c r="I343" s="47" t="str">
        <f>VLOOKUP([1]!Tabela1[[#This Row],[wydział]],[1]słownik!$F$2:$G$12,2,0)</f>
        <v>dziedzina nauk inżynieryjno-technicznych / inżynieria materiałowa</v>
      </c>
      <c r="J343" s="47" t="s">
        <v>381</v>
      </c>
      <c r="K343" s="47" t="str">
        <f>VLOOKUP(J343,[1]słownik!$I$2:$J$31,2,0)</f>
        <v>Building and Civil Engineering</v>
      </c>
      <c r="L343" s="47" t="s">
        <v>32</v>
      </c>
      <c r="M343" s="49">
        <v>2</v>
      </c>
      <c r="N343" s="49">
        <v>12</v>
      </c>
      <c r="O343" s="49">
        <v>1</v>
      </c>
      <c r="P343" s="49">
        <v>6</v>
      </c>
      <c r="Q343" s="47" t="str">
        <f>VLOOKUP('[1]lista umów'!$F301,'[1]słownik_E+'!$A$1:$G$286,7,0)</f>
        <v>http://www.polimi.it/</v>
      </c>
      <c r="R343" s="47" t="str">
        <f>VLOOKUP('[1]lista umów'!$F301,'[1]słownik_E+'!$A$1:$G$286,6,0)</f>
        <v xml:space="preserve">erasmus@polimi.it </v>
      </c>
      <c r="S343" s="47" t="s">
        <v>383</v>
      </c>
      <c r="T343" s="47"/>
      <c r="U343" s="46"/>
    </row>
    <row r="344" spans="1:21" s="159" customFormat="1" x14ac:dyDescent="0.25">
      <c r="A344" s="43" t="str">
        <f>VLOOKUP('[1]lista umów'!$F302,'[1]słownik_E+'!$A$1:$G$286,4,0)</f>
        <v>Włochy</v>
      </c>
      <c r="B344" s="43" t="s">
        <v>212</v>
      </c>
      <c r="C344" s="43" t="str">
        <f>VLOOKUP('[1]lista umów'!$F302,'[1]słownik_E+'!$A$1:$G$286,2,0)</f>
        <v>Università degli Studi di Napoli Federico II</v>
      </c>
      <c r="D344" s="43" t="str">
        <f>VLOOKUP('[1]lista umów'!$F302,'[1]słownik_E+'!$A$1:$G$286,3,0)</f>
        <v>University of Naples Federico II</v>
      </c>
      <c r="E344" s="43" t="s">
        <v>213</v>
      </c>
      <c r="F344" s="43" t="s">
        <v>21</v>
      </c>
      <c r="G344" s="44">
        <v>47026</v>
      </c>
      <c r="H344" s="43" t="s">
        <v>232</v>
      </c>
      <c r="I344" s="43" t="str">
        <f>VLOOKUP([1]!Tabela1[[#This Row],[wydział]],[1]słownik!$F$2:$G$12,2,0)</f>
        <v>dziedzina nauk inżynieryjno-technicznych / inżynieria materiałowa</v>
      </c>
      <c r="J344" s="43" t="s">
        <v>381</v>
      </c>
      <c r="K344" s="43" t="str">
        <f>VLOOKUP(J344,[1]słownik!$I$2:$J$31,2,0)</f>
        <v>Building and Civil Engineering</v>
      </c>
      <c r="L344" s="43" t="s">
        <v>90</v>
      </c>
      <c r="M344" s="45">
        <v>2</v>
      </c>
      <c r="N344" s="45">
        <v>18</v>
      </c>
      <c r="O344" s="45">
        <v>2</v>
      </c>
      <c r="P344" s="45">
        <v>18</v>
      </c>
      <c r="Q344" s="43" t="str">
        <f>VLOOKUP('[1]lista umów'!$F302,'[1]słownik_E+'!$A$1:$G$286,7,0)</f>
        <v>www.unina.it</v>
      </c>
      <c r="R344" s="43" t="str">
        <f>VLOOKUP('[1]lista umów'!$F302,'[1]słownik_E+'!$A$1:$G$286,6,0)</f>
        <v>international@unina.it; ddesimon@unina.it</v>
      </c>
      <c r="S344" s="43" t="s">
        <v>383</v>
      </c>
      <c r="T344" s="43"/>
      <c r="U344" s="46"/>
    </row>
    <row r="345" spans="1:21" s="159" customFormat="1" x14ac:dyDescent="0.25">
      <c r="A345" s="47" t="str">
        <f>VLOOKUP('[1]lista umów'!$F303,'[1]słownik_E+'!$A$1:$G$286,4,0)</f>
        <v>Włochy</v>
      </c>
      <c r="B345" s="47" t="s">
        <v>212</v>
      </c>
      <c r="C345" s="47" t="str">
        <f>VLOOKUP('[1]lista umów'!$F303,'[1]słownik_E+'!$A$1:$G$286,2,0)</f>
        <v>Universita Telematica Pegaso</v>
      </c>
      <c r="D345" s="47" t="str">
        <f>VLOOKUP('[1]lista umów'!$F303,'[1]słownik_E+'!$A$1:$G$286,3,0)</f>
        <v>Pegaso Telematic University</v>
      </c>
      <c r="E345" s="47" t="s">
        <v>441</v>
      </c>
      <c r="F345" s="47" t="s">
        <v>21</v>
      </c>
      <c r="G345" s="48">
        <v>47391</v>
      </c>
      <c r="H345" s="47" t="s">
        <v>232</v>
      </c>
      <c r="I345" s="47" t="str">
        <f>VLOOKUP([1]!Tabela1[[#This Row],[wydział]],[1]słownik!$F$2:$G$12,2,0)</f>
        <v>dziedzina nauk inżynieryjno-technicznych / inżynieria materiałowa</v>
      </c>
      <c r="J345" s="47" t="s">
        <v>381</v>
      </c>
      <c r="K345" s="47" t="str">
        <f>VLOOKUP(J345,[1]słownik!$I$2:$J$31,2,0)</f>
        <v>Building and Civil Engineering</v>
      </c>
      <c r="L345" s="47" t="s">
        <v>32</v>
      </c>
      <c r="M345" s="49">
        <v>2</v>
      </c>
      <c r="N345" s="49">
        <v>10</v>
      </c>
      <c r="O345" s="49">
        <v>2</v>
      </c>
      <c r="P345" s="49">
        <v>10</v>
      </c>
      <c r="Q345" s="47" t="str">
        <f>VLOOKUP('[1]lista umów'!$F303,'[1]słownik_E+'!$A$1:$G$286,7,0)</f>
        <v>https://www.unipegaso.it/</v>
      </c>
      <c r="R345" s="47" t="str">
        <f>VLOOKUP('[1]lista umów'!$F303,'[1]słownik_E+'!$A$1:$G$286,6,0)</f>
        <v>erasmus@unipegaso.it</v>
      </c>
      <c r="S345" s="47" t="s">
        <v>383</v>
      </c>
      <c r="T345" s="47"/>
      <c r="U345" s="46"/>
    </row>
    <row r="346" spans="1:21" s="159" customFormat="1" x14ac:dyDescent="0.25">
      <c r="A346" s="47" t="str">
        <f>VLOOKUP('[1]lista umów'!$F340,'[1]słownik_E+'!$A$1:$G$286,4,0)</f>
        <v>Włochy</v>
      </c>
      <c r="B346" s="47" t="s">
        <v>469</v>
      </c>
      <c r="C346" s="47" t="str">
        <f>VLOOKUP('[1]lista umów'!$F340,'[1]słownik_E+'!$A$1:$G$286,2,0)</f>
        <v>Università degli Studi di Padova</v>
      </c>
      <c r="D346" s="47" t="str">
        <f>VLOOKUP('[1]lista umów'!$F340,'[1]słownik_E+'!$A$1:$G$286,3,0)</f>
        <v>University of Padua</v>
      </c>
      <c r="E346" s="47" t="s">
        <v>470</v>
      </c>
      <c r="F346" s="43" t="s">
        <v>21</v>
      </c>
      <c r="G346" s="48">
        <v>46660</v>
      </c>
      <c r="H346" s="47" t="s">
        <v>232</v>
      </c>
      <c r="I346" s="47" t="str">
        <f>VLOOKUP([1]!Tabela1[[#This Row],[wydział]],[1]słownik!$F$2:$G$12,2,0)</f>
        <v>dziedzina nauk inżynieryjno-technicznych / inżynieria materiałowa</v>
      </c>
      <c r="J346" s="47" t="s">
        <v>446</v>
      </c>
      <c r="K346" s="47" t="e">
        <f>VLOOKUP(J346,[1]słownik!$I$2:$J$31,2,0)</f>
        <v>#N/A</v>
      </c>
      <c r="L346" s="47" t="s">
        <v>90</v>
      </c>
      <c r="M346" s="49">
        <v>4</v>
      </c>
      <c r="N346" s="49">
        <v>24</v>
      </c>
      <c r="O346" s="49">
        <v>4</v>
      </c>
      <c r="P346" s="49">
        <v>24</v>
      </c>
      <c r="Q346" s="47" t="str">
        <f>VLOOKUP('[1]lista umów'!$F340,'[1]słownik_E+'!$A$1:$G$286,7,0)</f>
        <v>www.unipd.it</v>
      </c>
      <c r="R346" s="47" t="str">
        <f>VLOOKUP('[1]lista umów'!$F340,'[1]słownik_E+'!$A$1:$G$286,6,0)</f>
        <v xml:space="preserve">erasmus@unipd.it </v>
      </c>
      <c r="S346" s="47" t="s">
        <v>233</v>
      </c>
      <c r="T346" s="47"/>
      <c r="U346" s="46"/>
    </row>
    <row r="347" spans="1:21" s="159" customFormat="1" x14ac:dyDescent="0.25">
      <c r="A347" s="47" t="str">
        <f>VLOOKUP('[1]lista umów'!$F341,'[1]słownik_E+'!$A$1:$G$286,4,0)</f>
        <v>Włochy</v>
      </c>
      <c r="B347" s="47" t="s">
        <v>471</v>
      </c>
      <c r="C347" s="47" t="str">
        <f>VLOOKUP('[1]lista umów'!$F341,'[1]słownik_E+'!$A$1:$G$286,2,0)</f>
        <v>Universita di Pisa</v>
      </c>
      <c r="D347" s="47" t="str">
        <f>VLOOKUP('[1]lista umów'!$F341,'[1]słownik_E+'!$A$1:$G$286,3,0)</f>
        <v>University of Pisa</v>
      </c>
      <c r="E347" s="47" t="s">
        <v>472</v>
      </c>
      <c r="F347" s="47" t="s">
        <v>21</v>
      </c>
      <c r="G347" s="48">
        <v>47026</v>
      </c>
      <c r="H347" s="47" t="s">
        <v>232</v>
      </c>
      <c r="I347" s="47" t="str">
        <f>VLOOKUP([1]!Tabela1[[#This Row],[wydział]],[1]słownik!$F$2:$G$12,2,0)</f>
        <v>dziedzina nauk inżynieryjno-technicznych / inżynieria materiałowa</v>
      </c>
      <c r="J347" s="47" t="s">
        <v>446</v>
      </c>
      <c r="K347" s="47" t="e">
        <f>VLOOKUP(J347,[1]słownik!$I$2:$J$31,2,0)</f>
        <v>#N/A</v>
      </c>
      <c r="L347" s="47" t="s">
        <v>24</v>
      </c>
      <c r="M347" s="49">
        <v>1</v>
      </c>
      <c r="N347" s="49">
        <v>9</v>
      </c>
      <c r="O347" s="49">
        <v>1</v>
      </c>
      <c r="P347" s="49">
        <v>12</v>
      </c>
      <c r="Q347" s="47" t="str">
        <f>VLOOKUP('[1]lista umów'!$F341,'[1]słownik_E+'!$A$1:$G$286,7,0)</f>
        <v>http://www.unipi.it</v>
      </c>
      <c r="R347" s="47" t="str">
        <f>VLOOKUP('[1]lista umów'!$F341,'[1]słownik_E+'!$A$1:$G$286,6,0)</f>
        <v xml:space="preserve">erasmus.incoming@ing.unipi.it;  s.marcuccio@ing.unipi.it ;international@ing.unipi.it </v>
      </c>
      <c r="S347" s="47" t="s">
        <v>233</v>
      </c>
      <c r="T347" s="47"/>
      <c r="U347" s="46"/>
    </row>
    <row r="348" spans="1:21" s="159" customFormat="1" x14ac:dyDescent="0.25">
      <c r="A348" s="43" t="str">
        <f>VLOOKUP('[1]lista umów'!$F342,'[1]słownik_E+'!$A$1:$G$286,4,0)</f>
        <v>Włochy</v>
      </c>
      <c r="B348" s="43" t="s">
        <v>212</v>
      </c>
      <c r="C348" s="43" t="str">
        <f>VLOOKUP('[1]lista umów'!$F342,'[1]słownik_E+'!$A$1:$G$286,2,0)</f>
        <v>Università degli Studi di Napoli Federico II</v>
      </c>
      <c r="D348" s="43" t="str">
        <f>VLOOKUP('[1]lista umów'!$F342,'[1]słownik_E+'!$A$1:$G$286,3,0)</f>
        <v>University of Naples Federico II</v>
      </c>
      <c r="E348" s="43" t="s">
        <v>213</v>
      </c>
      <c r="F348" s="43" t="s">
        <v>21</v>
      </c>
      <c r="G348" s="44">
        <v>47391</v>
      </c>
      <c r="H348" s="43" t="s">
        <v>232</v>
      </c>
      <c r="I348" s="43" t="str">
        <f>VLOOKUP([1]!Tabela1[[#This Row],[wydział]],[1]słownik!$F$2:$G$12,2,0)</f>
        <v>dziedzina nauk inżynieryjno-technicznych / inżynieria materiałowa</v>
      </c>
      <c r="J348" s="43" t="s">
        <v>425</v>
      </c>
      <c r="K348" s="43" t="str">
        <f>VLOOKUP(J348,[1]słownik!$I$2:$J$31,2,0)</f>
        <v>Mechanics and Metal Trades</v>
      </c>
      <c r="L348" s="43" t="s">
        <v>24</v>
      </c>
      <c r="M348" s="45">
        <v>4</v>
      </c>
      <c r="N348" s="45">
        <v>30</v>
      </c>
      <c r="O348" s="45">
        <v>4</v>
      </c>
      <c r="P348" s="45">
        <v>30</v>
      </c>
      <c r="Q348" s="43" t="str">
        <f>VLOOKUP('[1]lista umów'!$F342,'[1]słownik_E+'!$A$1:$G$286,7,0)</f>
        <v>www.unina.it</v>
      </c>
      <c r="R348" s="43" t="str">
        <f>VLOOKUP('[1]lista umów'!$F342,'[1]słownik_E+'!$A$1:$G$286,6,0)</f>
        <v>international@unina.it; ddesimon@unina.it</v>
      </c>
      <c r="S348" s="43" t="s">
        <v>233</v>
      </c>
      <c r="T348" s="43"/>
      <c r="U348" s="46"/>
    </row>
    <row r="349" spans="1:21" x14ac:dyDescent="0.25">
      <c r="A349" s="1" t="str">
        <f>VLOOKUP('[1]lista umów'!$F343,'[1]słownik_E+'!$A$1:$G$286,4,0)</f>
        <v>Austria</v>
      </c>
      <c r="B349" s="1" t="str">
        <f>VLOOKUP('[1]lista umów'!$F343,'[1]słownik_E+'!$A$1:$G$286,5,0)</f>
        <v>Graz</v>
      </c>
      <c r="C349" s="1" t="str">
        <f>VLOOKUP('[1]lista umów'!$F343,'[1]słownik_E+'!$A$1:$G$286,2,0)</f>
        <v>Technische Universitaet Graz</v>
      </c>
      <c r="D349" s="1" t="str">
        <f>VLOOKUP('[1]lista umów'!$F343,'[1]słownik_E+'!$A$1:$G$286,3,0)</f>
        <v>Graz University of Technology</v>
      </c>
      <c r="E349" s="1" t="s">
        <v>473</v>
      </c>
      <c r="F349" s="1" t="s">
        <v>21</v>
      </c>
      <c r="G349" s="3">
        <v>47391</v>
      </c>
      <c r="H349" s="1" t="s">
        <v>474</v>
      </c>
      <c r="I349" s="1" t="str">
        <f>VLOOKUP([1]!Tabela1[[#This Row],[wydział]],[1]słownik!$F$2:$G$12,2,0)</f>
        <v>dziedzina nauk inżynieryjno-technicznych / inżynieria materiałowa</v>
      </c>
      <c r="J349" s="1" t="s">
        <v>475</v>
      </c>
      <c r="K349" s="1" t="str">
        <f>VLOOKUP(J349,[1]słownik!$I$2:$J$31,2,0)</f>
        <v>Physics</v>
      </c>
      <c r="L349" s="1" t="s">
        <v>24</v>
      </c>
      <c r="M349" s="2">
        <v>1</v>
      </c>
      <c r="N349" s="2">
        <v>6</v>
      </c>
      <c r="O349" s="2" t="s">
        <v>476</v>
      </c>
      <c r="P349" s="2" t="s">
        <v>476</v>
      </c>
      <c r="Q349" s="1" t="str">
        <f>VLOOKUP('[1]lista umów'!$F343,'[1]słownik_E+'!$A$1:$G$286,7,0)</f>
        <v>https://www.tugraz.at</v>
      </c>
      <c r="R349" s="1" t="str">
        <f>VLOOKUP('[1]lista umów'!$F343,'[1]słownik_E+'!$A$1:$G$286,6,0)</f>
        <v>elisabeth.messner@tugraz.at; agreements@tugraz.at; agreements@tugraz.at</v>
      </c>
      <c r="S349" s="1" t="s">
        <v>477</v>
      </c>
      <c r="T349" s="1"/>
    </row>
    <row r="350" spans="1:21" x14ac:dyDescent="0.25">
      <c r="A350" s="21" t="str">
        <f>VLOOKUP('[1]lista umów'!$F344,'[1]słownik_E+'!$A$1:$G$286,4,0)</f>
        <v>Francja</v>
      </c>
      <c r="B350" s="21" t="s">
        <v>292</v>
      </c>
      <c r="C350" s="21" t="str">
        <f>VLOOKUP('[1]lista umów'!$F344,'[1]słownik_E+'!$A$1:$G$286,2,0)</f>
        <v>École nationale supérieure d'ingénieurs de Caen (ENSICAEN)</v>
      </c>
      <c r="D350" s="21" t="str">
        <f>VLOOKUP('[1]lista umów'!$F344,'[1]słownik_E+'!$A$1:$G$286,3,0)</f>
        <v>National Graduate School of Engineering &amp; Research Center</v>
      </c>
      <c r="E350" s="21" t="s">
        <v>293</v>
      </c>
      <c r="F350" s="21" t="s">
        <v>21</v>
      </c>
      <c r="G350" s="22">
        <v>47391</v>
      </c>
      <c r="H350" s="21" t="s">
        <v>474</v>
      </c>
      <c r="I350" s="21" t="str">
        <f>VLOOKUP([1]!Tabela1[[#This Row],[wydział]],[1]słownik!$F$2:$G$12,2,0)</f>
        <v>dziedzina nauk inżynieryjno-technicznych / inżynieria mechaniczna</v>
      </c>
      <c r="J350" s="21" t="s">
        <v>478</v>
      </c>
      <c r="K350" s="21" t="s">
        <v>479</v>
      </c>
      <c r="L350" s="21" t="s">
        <v>41</v>
      </c>
      <c r="M350" s="23">
        <v>2</v>
      </c>
      <c r="N350" s="23">
        <v>10</v>
      </c>
      <c r="O350" s="23" t="s">
        <v>476</v>
      </c>
      <c r="P350" s="23" t="s">
        <v>476</v>
      </c>
      <c r="Q350" s="21" t="str">
        <f>VLOOKUP('[1]lista umów'!$F344,'[1]słownik_E+'!$A$1:$G$286,7,0)</f>
        <v>https://www.ensicaen.fr/</v>
      </c>
      <c r="R350" s="21" t="str">
        <f>VLOOKUP('[1]lista umów'!$F344,'[1]słownik_E+'!$A$1:$G$286,6,0)</f>
        <v>relations.internationales@ensicaen.fr</v>
      </c>
      <c r="S350" s="21" t="s">
        <v>477</v>
      </c>
      <c r="T350" s="21"/>
    </row>
    <row r="351" spans="1:21" x14ac:dyDescent="0.25">
      <c r="A351" s="1" t="str">
        <f>VLOOKUP('[1]lista umów'!$F345,'[1]słownik_E+'!$A$1:$G$286,4,0)</f>
        <v>Francja</v>
      </c>
      <c r="B351" s="1" t="s">
        <v>162</v>
      </c>
      <c r="C351" s="1" t="str">
        <f>VLOOKUP('[1]lista umów'!$F345,'[1]słownik_E+'!$A$1:$G$286,2,0)</f>
        <v>Université Polytechnique Hauts-de-France</v>
      </c>
      <c r="D351" s="1" t="str">
        <f>VLOOKUP('[1]lista umów'!$F345,'[1]słownik_E+'!$A$1:$G$286,3,0)</f>
        <v>Polytechnic University of Hauts-de-France</v>
      </c>
      <c r="E351" s="1" t="s">
        <v>163</v>
      </c>
      <c r="F351" s="1" t="s">
        <v>21</v>
      </c>
      <c r="G351" s="3">
        <v>47026</v>
      </c>
      <c r="H351" s="1" t="s">
        <v>474</v>
      </c>
      <c r="I351" s="1" t="str">
        <f>VLOOKUP([1]!Tabela1[[#This Row],[wydział]],[1]słownik!$F$2:$G$12,2,0)</f>
        <v>dziedzina nauk inżynieryjno-technicznych / inżynieria mechaniczna</v>
      </c>
      <c r="J351" s="1" t="s">
        <v>475</v>
      </c>
      <c r="K351" s="1" t="str">
        <f>VLOOKUP(J351,[1]słownik!$I$2:$J$31,2,0)</f>
        <v>Physics</v>
      </c>
      <c r="L351" s="1" t="s">
        <v>164</v>
      </c>
      <c r="M351" s="2">
        <v>2</v>
      </c>
      <c r="N351" s="2">
        <v>20</v>
      </c>
      <c r="O351" s="2" t="s">
        <v>476</v>
      </c>
      <c r="P351" s="2" t="s">
        <v>476</v>
      </c>
      <c r="Q351" s="1" t="str">
        <f>VLOOKUP('[1]lista umów'!$F345,'[1]słownik_E+'!$A$1:$G$500,7,0)</f>
        <v>https://www.uphf.fr/</v>
      </c>
      <c r="R351" s="1" t="str">
        <f>VLOOKUP('[1]lista umów'!$F345,'[1]słownik_E+'!$A$1:$G$500,6,0)</f>
        <v>international_in@uphf.fr;       Mohamed.Djemai@uphf.fr (ISTV);  dominique.deneux@univ-valenciennes.fr</v>
      </c>
      <c r="S351" s="1" t="s">
        <v>477</v>
      </c>
      <c r="T351" s="1"/>
    </row>
    <row r="352" spans="1:21" x14ac:dyDescent="0.25">
      <c r="A352" s="12" t="str">
        <f>VLOOKUP('[1]lista umów'!$F606,'[1]słownik_E+'!$A$1:$G$500,4,0)</f>
        <v>Francja</v>
      </c>
      <c r="B352" s="12" t="str">
        <f>VLOOKUP('[1]lista umów'!$F606,'[1]słownik_E+'!$A$1:$G$500,5,0)</f>
        <v>Valenciennes</v>
      </c>
      <c r="C352" s="12" t="str">
        <f>VLOOKUP('[1]lista umów'!$F606,'[1]słownik_E+'!$A$1:$G$500,2,0)</f>
        <v>INSA Hauts-de-France</v>
      </c>
      <c r="D352" s="12" t="str">
        <f>VLOOKUP('[1]lista umów'!$F606,'[1]słownik_E+'!$A$1:$G$500,3,0)</f>
        <v>INSA Hauts-de-France</v>
      </c>
      <c r="E352" s="7" t="s">
        <v>706</v>
      </c>
      <c r="F352" s="13" t="s">
        <v>21</v>
      </c>
      <c r="G352" s="8">
        <v>47026</v>
      </c>
      <c r="H352" s="12" t="s">
        <v>474</v>
      </c>
      <c r="I352" s="13" t="str">
        <f>VLOOKUP([1]!Tabela1[[#This Row],[wydział]],[1]słownik!$F$2:$G$12,2,0)</f>
        <v>dziedzina nauk inżynieryjno-technicznych / inżynieria mechaniczna</v>
      </c>
      <c r="J352" s="12" t="s">
        <v>475</v>
      </c>
      <c r="K352" s="13" t="str">
        <f>VLOOKUP(J352,[1]słownik!$I$2:$J$31,2,0)</f>
        <v>Physics</v>
      </c>
      <c r="L352" s="12" t="s">
        <v>41</v>
      </c>
      <c r="M352" s="10">
        <v>2</v>
      </c>
      <c r="N352" s="10">
        <v>20</v>
      </c>
      <c r="O352" s="10">
        <v>0</v>
      </c>
      <c r="P352" s="10">
        <v>0</v>
      </c>
      <c r="Q352" s="13" t="str">
        <f>VLOOKUP('[1]lista umów'!$F606,'[1]słownik_E+'!$A$1:$G$500,7,0)</f>
        <v>https://www.insa-hautsdefrance.fr/en</v>
      </c>
      <c r="R352" s="13" t="str">
        <f>VLOOKUP('[1]lista umów'!$F606,'[1]słownik_E+'!$A$1:$G$500,6,0)</f>
        <v>erasmus@uphf.fr</v>
      </c>
      <c r="S352" s="13" t="s">
        <v>477</v>
      </c>
      <c r="T352" s="13"/>
      <c r="U352" s="24"/>
    </row>
    <row r="353" spans="1:21" x14ac:dyDescent="0.25">
      <c r="A353" s="21" t="str">
        <f>VLOOKUP('[1]lista umów'!$F346,'[1]słownik_E+'!$A$1:$G$286,4,0)</f>
        <v>Niemcy</v>
      </c>
      <c r="B353" s="21" t="s">
        <v>71</v>
      </c>
      <c r="C353" s="21" t="str">
        <f>VLOOKUP('[1]lista umów'!$F346,'[1]słownik_E+'!$A$1:$G$286,2,0)</f>
        <v>Brandenburgische Technische Universität Cottbus-Senftenberg</v>
      </c>
      <c r="D353" s="21" t="str">
        <f>VLOOKUP('[1]lista umów'!$F346,'[1]słownik_E+'!$A$1:$G$286,3,0)</f>
        <v>Brandenburg University of Technology Cottbus</v>
      </c>
      <c r="E353" s="21" t="s">
        <v>72</v>
      </c>
      <c r="F353" s="21" t="s">
        <v>21</v>
      </c>
      <c r="G353" s="22">
        <v>46660</v>
      </c>
      <c r="H353" s="21" t="s">
        <v>474</v>
      </c>
      <c r="I353" s="21" t="str">
        <f>VLOOKUP([1]!Tabela1[[#This Row],[wydział]],[1]słownik!$F$2:$G$12,2,0)</f>
        <v>dziedzina nauk inżynieryjno-technicznych / inżynieria mechaniczna</v>
      </c>
      <c r="J353" s="21" t="s">
        <v>475</v>
      </c>
      <c r="K353" s="21" t="str">
        <f>VLOOKUP(J353,[1]słownik!$I$2:$J$31,2,0)</f>
        <v>Physics</v>
      </c>
      <c r="L353" s="21" t="s">
        <v>90</v>
      </c>
      <c r="M353" s="23">
        <v>3</v>
      </c>
      <c r="N353" s="23">
        <v>18</v>
      </c>
      <c r="O353" s="23" t="s">
        <v>476</v>
      </c>
      <c r="P353" s="23" t="s">
        <v>476</v>
      </c>
      <c r="Q353" s="21" t="str">
        <f>VLOOKUP('[1]lista umów'!$F346,'[1]słownik_E+'!$A$1:$G$286,7,0)</f>
        <v>https://www.b-tu.de/</v>
      </c>
      <c r="R353" s="21" t="str">
        <f>VLOOKUP('[1]lista umów'!$F346,'[1]słownik_E+'!$A$1:$G$286,6,0)</f>
        <v>michael.mannel@b-tu.de</v>
      </c>
      <c r="S353" s="21" t="s">
        <v>477</v>
      </c>
      <c r="T353" s="21"/>
    </row>
    <row r="354" spans="1:21" x14ac:dyDescent="0.25">
      <c r="A354" s="1" t="str">
        <f>VLOOKUP('[1]lista umów'!$F347,'[1]słownik_E+'!$A$1:$G$286,4,0)</f>
        <v>Niemcy</v>
      </c>
      <c r="B354" s="1" t="s">
        <v>464</v>
      </c>
      <c r="C354" s="1" t="str">
        <f>VLOOKUP('[1]lista umów'!$F347,'[1]słownik_E+'!$A$1:$G$286,2,0)</f>
        <v>Technische Hochschule Wildau</v>
      </c>
      <c r="D354" s="1" t="str">
        <f>VLOOKUP('[1]lista umów'!$F347,'[1]słownik_E+'!$A$1:$G$286,3,0)</f>
        <v>Technical University of Applied Sciences Wildau</v>
      </c>
      <c r="E354" s="1" t="s">
        <v>465</v>
      </c>
      <c r="F354" s="1" t="s">
        <v>21</v>
      </c>
      <c r="G354" s="3">
        <v>46660</v>
      </c>
      <c r="H354" s="1" t="s">
        <v>474</v>
      </c>
      <c r="I354" s="1" t="str">
        <f>VLOOKUP([1]!Tabela1[[#This Row],[wydział]],[1]słownik!$F$2:$G$12,2,0)</f>
        <v>dziedzina nauk inżynieryjno-technicznych / inżynieria mechaniczna</v>
      </c>
      <c r="J354" s="1" t="s">
        <v>475</v>
      </c>
      <c r="K354" s="1" t="str">
        <f>VLOOKUP(J354,[1]słownik!$I$2:$J$31,2,0)</f>
        <v>Physics</v>
      </c>
      <c r="L354" s="1" t="s">
        <v>32</v>
      </c>
      <c r="M354" s="2">
        <v>3</v>
      </c>
      <c r="N354" s="2">
        <v>18</v>
      </c>
      <c r="O354" s="2" t="s">
        <v>476</v>
      </c>
      <c r="P354" s="2" t="s">
        <v>476</v>
      </c>
      <c r="Q354" s="1" t="str">
        <f>VLOOKUP('[1]lista umów'!$F347,'[1]słownik_E+'!$A$1:$G$286,7,0)</f>
        <v>https://www.th-wildau.de/</v>
      </c>
      <c r="R354" s="1" t="str">
        <f>VLOOKUP('[1]lista umów'!$F347,'[1]słownik_E+'!$A$1:$G$286,6,0)</f>
        <v xml:space="preserve">angelika.schubert@th-wildau.de </v>
      </c>
      <c r="S354" s="1" t="s">
        <v>477</v>
      </c>
      <c r="T354" s="1"/>
    </row>
    <row r="355" spans="1:21" x14ac:dyDescent="0.25">
      <c r="A355" s="21" t="str">
        <f>VLOOKUP('[1]lista umów'!$F348,'[1]słownik_E+'!$A$1:$G$286,4,0)</f>
        <v>Norwegia</v>
      </c>
      <c r="B355" s="21" t="s">
        <v>480</v>
      </c>
      <c r="C355" s="21" t="str">
        <f>VLOOKUP('[1]lista umów'!$F348,'[1]słownik_E+'!$A$1:$G$286,2,0)</f>
        <v>Norges Teknisk-Naturvitenskapelige Universitet</v>
      </c>
      <c r="D355" s="21" t="str">
        <f>VLOOKUP('[1]lista umów'!$F348,'[1]słownik_E+'!$A$1:$G$286,3,0)</f>
        <v>Norwegian University of Science and Technology</v>
      </c>
      <c r="E355" s="21" t="s">
        <v>481</v>
      </c>
      <c r="F355" s="21" t="s">
        <v>21</v>
      </c>
      <c r="G355" s="22">
        <v>46660</v>
      </c>
      <c r="H355" s="21" t="s">
        <v>474</v>
      </c>
      <c r="I355" s="21" t="str">
        <f>VLOOKUP([1]!Tabela1[[#This Row],[wydział]],[1]słownik!$F$2:$G$12,2,0)</f>
        <v>dziedzina nauk inżynieryjno-technicznych / inżynieria mechaniczna</v>
      </c>
      <c r="J355" s="21" t="s">
        <v>482</v>
      </c>
      <c r="K355" s="21" t="s">
        <v>483</v>
      </c>
      <c r="L355" s="21" t="s">
        <v>41</v>
      </c>
      <c r="M355" s="23">
        <v>1</v>
      </c>
      <c r="N355" s="23">
        <v>5</v>
      </c>
      <c r="O355" s="23" t="s">
        <v>476</v>
      </c>
      <c r="P355" s="23" t="s">
        <v>476</v>
      </c>
      <c r="Q355" s="21" t="str">
        <f>VLOOKUP('[1]lista umów'!$F348,'[1]słownik_E+'!$A$1:$G$286,7,0)</f>
        <v>http://www.ntnu.no</v>
      </c>
      <c r="R355" s="21" t="str">
        <f>VLOOKUP('[1]lista umów'!$F348,'[1]słownik_E+'!$A$1:$G$286,6,0)</f>
        <v>gunnar.bergseth@ntnu.no</v>
      </c>
      <c r="S355" s="21" t="s">
        <v>477</v>
      </c>
      <c r="T355" s="21"/>
    </row>
    <row r="356" spans="1:21" s="24" customFormat="1" x14ac:dyDescent="0.25">
      <c r="A356" s="1" t="str">
        <f>VLOOKUP('[1]lista umów'!$F349,'[1]słownik_E+'!$A$1:$G$286,4,0)</f>
        <v>Szwajcaria</v>
      </c>
      <c r="B356" s="1">
        <f>VLOOKUP('[1]lista umów'!$F349,'[1]słownik_E+'!$A$1:$G$286,5,0)</f>
        <v>0</v>
      </c>
      <c r="C356" s="1" t="str">
        <f>VLOOKUP('[1]lista umów'!$F349,'[1]słownik_E+'!$A$1:$G$286,2,0)</f>
        <v>Berner Fachhochschule</v>
      </c>
      <c r="D356" s="1" t="str">
        <f>VLOOKUP('[1]lista umów'!$F349,'[1]słownik_E+'!$A$1:$G$286,3,0)</f>
        <v>BFH Bern University of Applied Sciences</v>
      </c>
      <c r="E356" s="1" t="s">
        <v>484</v>
      </c>
      <c r="F356" s="1" t="s">
        <v>21</v>
      </c>
      <c r="G356" s="3">
        <v>47391</v>
      </c>
      <c r="H356" s="1" t="s">
        <v>474</v>
      </c>
      <c r="I356" s="1" t="str">
        <f>VLOOKUP([1]!Tabela1[[#This Row],[wydział]],[1]słownik!$F$2:$G$12,2,0)</f>
        <v>dziedzina nauk inżynieryjno-technicznych / inżynieria mechaniczna</v>
      </c>
      <c r="J356" s="1" t="s">
        <v>485</v>
      </c>
      <c r="K356" s="1" t="str">
        <f>VLOOKUP(J356,[1]słownik!$I$2:$J$31,2,0)</f>
        <v>Materials (Glass, Paper, Plastic and Wood)</v>
      </c>
      <c r="L356" s="1" t="s">
        <v>24</v>
      </c>
      <c r="M356" s="2">
        <v>1</v>
      </c>
      <c r="N356" s="2">
        <v>3</v>
      </c>
      <c r="O356" s="2">
        <v>1</v>
      </c>
      <c r="P356" s="2">
        <v>3</v>
      </c>
      <c r="Q356" s="1" t="str">
        <f>VLOOKUP('[1]lista umów'!$F349,'[1]słownik_E+'!$A$1:$G$286,7,0)</f>
        <v>https://www.bfh.ch/</v>
      </c>
      <c r="R356" s="1" t="str">
        <f>VLOOKUP('[1]lista umów'!$F349,'[1]słownik_E+'!$A$1:$G$286,6,0)</f>
        <v>international.ti@bfh.ch</v>
      </c>
      <c r="S356" s="1" t="s">
        <v>477</v>
      </c>
      <c r="T356" s="1" t="s">
        <v>804</v>
      </c>
      <c r="U356" s="20"/>
    </row>
    <row r="357" spans="1:21" s="24" customFormat="1" x14ac:dyDescent="0.25">
      <c r="A357" s="25" t="str">
        <f>VLOOKUP('[1]lista umów'!$F590,'[1]słownik_E+'!$A$1:$G$286,4,0)</f>
        <v>Turcja</v>
      </c>
      <c r="B357" s="26" t="s">
        <v>688</v>
      </c>
      <c r="C357" s="25" t="str">
        <f>VLOOKUP('[1]lista umów'!$F590,'[1]słownik_E+'!$A$1:$G$286,2,0)</f>
        <v>Afyon Kocatepe Üniversitesi</v>
      </c>
      <c r="D357" s="25" t="str">
        <f>VLOOKUP('[1]lista umów'!$F590,'[1]słownik_E+'!$A$1:$G$286,3,0)</f>
        <v>Afyon Kocatepe University</v>
      </c>
      <c r="E357" s="25" t="s">
        <v>550</v>
      </c>
      <c r="F357" s="25" t="s">
        <v>21</v>
      </c>
      <c r="G357" s="27">
        <v>47026</v>
      </c>
      <c r="H357" s="25" t="s">
        <v>474</v>
      </c>
      <c r="I357" s="25" t="str">
        <f>VLOOKUP([1]!Tabela1[[#This Row],[wydział]],[1]słownik!$F$2:$G$12,2,0)</f>
        <v>dziedzina nauk inżynieryjno-technicznych / inżynieria mechaniczna</v>
      </c>
      <c r="J357" s="25" t="s">
        <v>475</v>
      </c>
      <c r="K357" s="25" t="str">
        <f>VLOOKUP(J357,[1]słownik!$I$2:$J$31,2,0)</f>
        <v>Physics</v>
      </c>
      <c r="L357" s="25" t="s">
        <v>24</v>
      </c>
      <c r="M357" s="28">
        <v>2</v>
      </c>
      <c r="N357" s="28">
        <v>12</v>
      </c>
      <c r="O357" s="28" t="s">
        <v>122</v>
      </c>
      <c r="P357" s="28" t="s">
        <v>122</v>
      </c>
      <c r="Q357" s="25" t="str">
        <f>VLOOKUP('[1]lista umów'!$F590,'[1]słownik_E+'!$A$1:$G$286,7,0)</f>
        <v>https://aku.edu.tr/</v>
      </c>
      <c r="R357" s="25" t="str">
        <f>VLOOKUP('[1]lista umów'!$F590,'[1]słownik_E+'!$A$1:$G$286,6,0)</f>
        <v>uib@aku.edu.tr; uim@aku.edu.tr</v>
      </c>
      <c r="S357" s="25" t="s">
        <v>477</v>
      </c>
      <c r="T357" s="25"/>
    </row>
    <row r="358" spans="1:21" s="24" customFormat="1" x14ac:dyDescent="0.25">
      <c r="A358" s="25" t="str">
        <f>VLOOKUP('[1]lista umów'!$F600,'[1]słownik_E+'!$A$1:$G$286,4,0)</f>
        <v>Turcja</v>
      </c>
      <c r="B358" s="25" t="s">
        <v>688</v>
      </c>
      <c r="C358" s="25" t="str">
        <f>VLOOKUP('[1]lista umów'!$F600,'[1]słownik_E+'!$A$1:$G$286,2,0)</f>
        <v>Afyon Kocatepe Üniversitesi</v>
      </c>
      <c r="D358" s="25" t="s">
        <v>696</v>
      </c>
      <c r="E358" s="30" t="s">
        <v>550</v>
      </c>
      <c r="F358" s="25" t="s">
        <v>21</v>
      </c>
      <c r="G358" s="27">
        <v>47026</v>
      </c>
      <c r="H358" s="25" t="s">
        <v>474</v>
      </c>
      <c r="I358" s="25" t="str">
        <f>VLOOKUP([1]!Tabela1[[#This Row],[wydział]],[1]słownik!$F$2:$G$12,2,0)</f>
        <v>dziedzina nauk inżynieryjno-technicznych / inżynieria mechaniczna</v>
      </c>
      <c r="J358" s="25" t="s">
        <v>475</v>
      </c>
      <c r="K358" s="25"/>
      <c r="L358" s="25" t="s">
        <v>24</v>
      </c>
      <c r="M358" s="31">
        <v>2</v>
      </c>
      <c r="N358" s="31">
        <v>12</v>
      </c>
      <c r="O358" s="31" t="s">
        <v>691</v>
      </c>
      <c r="P358" s="31" t="s">
        <v>691</v>
      </c>
      <c r="Q358" s="25" t="str">
        <f>VLOOKUP('[1]lista umów'!$F600,'[1]słownik_E+'!$A$1:$G$286,7,0)</f>
        <v>https://aku.edu.tr/</v>
      </c>
      <c r="R358" s="25" t="str">
        <f>VLOOKUP('[1]lista umów'!$F600,'[1]słownik_E+'!$A$1:$G$286,6,0)</f>
        <v>uib@aku.edu.tr; uim@aku.edu.tr</v>
      </c>
      <c r="S358" s="25" t="s">
        <v>477</v>
      </c>
      <c r="T358" s="25"/>
    </row>
    <row r="359" spans="1:21" s="9" customFormat="1" x14ac:dyDescent="0.25">
      <c r="A359" s="177" t="str">
        <f>VLOOKUP('[1]lista umów'!$F350,'[1]słownik_E+'!$A$1:$G$286,4,0)</f>
        <v>Belgia</v>
      </c>
      <c r="B359" s="177" t="s">
        <v>126</v>
      </c>
      <c r="C359" s="177" t="str">
        <f>VLOOKUP('[1]lista umów'!$F350,'[1]słownik_E+'!$A$1:$G$286,2,0)</f>
        <v>Katholieke Universiteit Leuven</v>
      </c>
      <c r="D359" s="177" t="s">
        <v>127</v>
      </c>
      <c r="E359" s="177" t="s">
        <v>128</v>
      </c>
      <c r="F359" s="177" t="s">
        <v>21</v>
      </c>
      <c r="G359" s="178">
        <v>47756</v>
      </c>
      <c r="H359" s="177" t="s">
        <v>424</v>
      </c>
      <c r="I359" s="177" t="str">
        <f>VLOOKUP([1]!Tabela1[[#This Row],[wydział]],[1]słownik!$F$2:$G$12,2,0)</f>
        <v>dziedzina nauk inżynieryjno-technicznych / inżynieria mechaniczna</v>
      </c>
      <c r="J359" s="177" t="s">
        <v>425</v>
      </c>
      <c r="K359" s="177" t="str">
        <f>VLOOKUP(J359,[1]słownik!$I$2:$J$31,2,0)</f>
        <v>Mechanics and Metal Trades</v>
      </c>
      <c r="L359" s="177" t="s">
        <v>24</v>
      </c>
      <c r="M359" s="179">
        <v>2</v>
      </c>
      <c r="N359" s="179">
        <v>12</v>
      </c>
      <c r="O359" s="179">
        <v>2</v>
      </c>
      <c r="P359" s="179">
        <v>12</v>
      </c>
      <c r="Q359" s="197" t="str">
        <f>VLOOKUP('[1]lista umów'!$F350,'[1]słownik_E+'!$A$1:$G$286,7,0)</f>
        <v>https://www.kuleuven.be/</v>
      </c>
      <c r="R359" s="197" t="str">
        <f>VLOOKUP('[1]lista umów'!$F350,'[1]słownik_E+'!$A$1:$G$286,6,0)</f>
        <v xml:space="preserve">elke.timmermans@int.kuleuven.be; hilde.lauwereys@kuleuven.be; </v>
      </c>
      <c r="S359" s="177" t="s">
        <v>427</v>
      </c>
      <c r="T359" s="177"/>
    </row>
    <row r="360" spans="1:21" s="9" customFormat="1" x14ac:dyDescent="0.25">
      <c r="A360" s="174" t="str">
        <f>VLOOKUP('[1]lista umów'!$F351,'[1]słownik_E+'!$A$1:$G$286,4,0)</f>
        <v>Bułgaria</v>
      </c>
      <c r="B360" s="174" t="s">
        <v>442</v>
      </c>
      <c r="C360" s="174" t="str">
        <f>VLOOKUP('[1]lista umów'!$F351,'[1]słownik_E+'!$A$1:$G$286,2,0)</f>
        <v>Технически университет – Варна</v>
      </c>
      <c r="D360" s="174" t="str">
        <f>VLOOKUP('[1]lista umów'!$F351,'[1]słownik_E+'!$A$1:$G$286,3,0)</f>
        <v>Technical University of Varna</v>
      </c>
      <c r="E360" s="174" t="s">
        <v>443</v>
      </c>
      <c r="F360" s="174" t="s">
        <v>21</v>
      </c>
      <c r="G360" s="175">
        <v>47391</v>
      </c>
      <c r="H360" s="174" t="s">
        <v>424</v>
      </c>
      <c r="I360" s="174" t="str">
        <f>VLOOKUP([1]!Tabela1[[#This Row],[wydział]],[1]słownik!$F$2:$G$12,2,0)</f>
        <v>dziedzina nauk inżynieryjno-technicznych / inżynieria mechaniczna</v>
      </c>
      <c r="J360" s="174" t="s">
        <v>425</v>
      </c>
      <c r="K360" s="174" t="str">
        <f>VLOOKUP(J360,[1]słownik!$I$2:$J$31,2,0)</f>
        <v>Mechanics and Metal Trades</v>
      </c>
      <c r="L360" s="174" t="s">
        <v>32</v>
      </c>
      <c r="M360" s="176">
        <v>2</v>
      </c>
      <c r="N360" s="176">
        <v>10</v>
      </c>
      <c r="O360" s="176">
        <v>2</v>
      </c>
      <c r="P360" s="176">
        <v>10</v>
      </c>
      <c r="Q360" s="174" t="str">
        <f>VLOOKUP('[1]lista umów'!$F351,'[1]słownik_E+'!$A$1:$G$286,7,0)</f>
        <v>https://www1.tu-varna.bg/</v>
      </c>
      <c r="R360" s="174" t="str">
        <f>VLOOKUP('[1]lista umów'!$F351,'[1]słownik_E+'!$A$1:$G$286,6,0)</f>
        <v>erasmus@tu-varna.bg</v>
      </c>
      <c r="S360" s="174" t="s">
        <v>427</v>
      </c>
      <c r="T360" s="174"/>
    </row>
    <row r="361" spans="1:21" s="9" customFormat="1" x14ac:dyDescent="0.25">
      <c r="A361" s="177" t="str">
        <f>VLOOKUP('[1]lista umów'!$F352,'[1]słownik_E+'!$A$1:$G$286,4,0)</f>
        <v>Bułgaria</v>
      </c>
      <c r="B361" s="177" t="s">
        <v>444</v>
      </c>
      <c r="C361" s="177" t="str">
        <f>VLOOKUP('[1]lista umów'!$F352,'[1]słownik_E+'!$A$1:$G$286,2,0)</f>
        <v>Русенски университет "Ангел Кънчев"</v>
      </c>
      <c r="D361" s="177" t="str">
        <f>VLOOKUP('[1]lista umów'!$F352,'[1]słownik_E+'!$A$1:$G$286,3,0)</f>
        <v>University of Ruse</v>
      </c>
      <c r="E361" s="177" t="s">
        <v>445</v>
      </c>
      <c r="F361" s="177" t="s">
        <v>21</v>
      </c>
      <c r="G361" s="178">
        <v>46660</v>
      </c>
      <c r="H361" s="177" t="s">
        <v>424</v>
      </c>
      <c r="I361" s="177" t="str">
        <f>VLOOKUP([1]!Tabela1[[#This Row],[wydział]],[1]słownik!$F$2:$G$12,2,0)</f>
        <v>dziedzina nauk inżynieryjno-technicznych / inżynieria mechaniczna</v>
      </c>
      <c r="J361" s="177" t="s">
        <v>425</v>
      </c>
      <c r="K361" s="177" t="str">
        <f>VLOOKUP(J361,[1]słownik!$I$2:$J$31,2,0)</f>
        <v>Mechanics and Metal Trades</v>
      </c>
      <c r="L361" s="177" t="s">
        <v>24</v>
      </c>
      <c r="M361" s="179">
        <v>2</v>
      </c>
      <c r="N361" s="179">
        <v>10</v>
      </c>
      <c r="O361" s="179">
        <v>2</v>
      </c>
      <c r="P361" s="179">
        <v>10</v>
      </c>
      <c r="Q361" s="177" t="str">
        <f>VLOOKUP('[1]lista umów'!$F352,'[1]słownik_E+'!$A$1:$G$286,7,0)</f>
        <v>https://www.uni-ruse.bg/</v>
      </c>
      <c r="R361" s="177" t="str">
        <f>VLOOKUP('[1]lista umów'!$F352,'[1]słownik_E+'!$A$1:$G$286,6,0)</f>
        <v>outgoing students, agreements: mbogdanova@uni-ruse.bg, incoming students, staff: dgeorgieva@uni-ruse.bg</v>
      </c>
      <c r="S361" s="177" t="s">
        <v>427</v>
      </c>
      <c r="T361" s="177"/>
    </row>
    <row r="362" spans="1:21" s="9" customFormat="1" x14ac:dyDescent="0.25">
      <c r="A362" s="174" t="str">
        <f>VLOOKUP('[1]lista umów'!$F353,'[1]słownik_E+'!$A$1:$G$286,4,0)</f>
        <v>Chorwacja</v>
      </c>
      <c r="B362" s="174" t="s">
        <v>486</v>
      </c>
      <c r="C362" s="174" t="str">
        <f>VLOOKUP('[1]lista umów'!$F353,'[1]słownik_E+'!$A$1:$G$286,2,0)</f>
        <v>Sveučilište Jurja Dobrile u Puli</v>
      </c>
      <c r="D362" s="174" t="str">
        <f>VLOOKUP('[1]lista umów'!$F353,'[1]słownik_E+'!$A$1:$G$286,3,0)</f>
        <v>University of Pula</v>
      </c>
      <c r="E362" s="174" t="s">
        <v>487</v>
      </c>
      <c r="F362" s="174" t="s">
        <v>21</v>
      </c>
      <c r="G362" s="175">
        <v>46660</v>
      </c>
      <c r="H362" s="174" t="s">
        <v>424</v>
      </c>
      <c r="I362" s="174" t="str">
        <f>VLOOKUP([1]!Tabela1[[#This Row],[wydział]],[1]słownik!$F$2:$G$12,2,0)</f>
        <v>dziedzina nauk inżynieryjno-technicznych / inżynieria mechaniczna</v>
      </c>
      <c r="J362" s="174" t="s">
        <v>425</v>
      </c>
      <c r="K362" s="174" t="str">
        <f>VLOOKUP(J362,[1]słownik!$I$2:$J$31,2,0)</f>
        <v>Mechanics and Metal Trades</v>
      </c>
      <c r="L362" s="174" t="s">
        <v>24</v>
      </c>
      <c r="M362" s="176">
        <v>2</v>
      </c>
      <c r="N362" s="176">
        <v>10</v>
      </c>
      <c r="O362" s="176">
        <v>2</v>
      </c>
      <c r="P362" s="176">
        <v>10</v>
      </c>
      <c r="Q362" s="174" t="str">
        <f>VLOOKUP('[1]lista umów'!$F353,'[1]słownik_E+'!$A$1:$G$286,7,0)</f>
        <v>http://www.unipu.hr</v>
      </c>
      <c r="R362" s="174" t="str">
        <f>VLOOKUP('[1]lista umów'!$F353,'[1]słownik_E+'!$A$1:$G$286,6,0)</f>
        <v>international.office@unipu.hr</v>
      </c>
      <c r="S362" s="174" t="s">
        <v>427</v>
      </c>
      <c r="T362" s="174"/>
    </row>
    <row r="363" spans="1:21" s="9" customFormat="1" x14ac:dyDescent="0.25">
      <c r="A363" s="177" t="str">
        <f>VLOOKUP('[1]lista umów'!$F354,'[1]słownik_E+'!$A$1:$G$286,4,0)</f>
        <v>Chorwacja</v>
      </c>
      <c r="B363" s="177" t="s">
        <v>129</v>
      </c>
      <c r="C363" s="177" t="str">
        <f>VLOOKUP('[1]lista umów'!$F354,'[1]słownik_E+'!$A$1:$G$286,2,0)</f>
        <v>Sveučilište u Rijeci</v>
      </c>
      <c r="D363" s="177" t="str">
        <f>VLOOKUP('[1]lista umów'!$F354,'[1]słownik_E+'!$A$1:$G$286,3,0)</f>
        <v>University of Rijeka</v>
      </c>
      <c r="E363" s="177" t="s">
        <v>130</v>
      </c>
      <c r="F363" s="177" t="s">
        <v>21</v>
      </c>
      <c r="G363" s="178">
        <v>46660</v>
      </c>
      <c r="H363" s="177" t="s">
        <v>424</v>
      </c>
      <c r="I363" s="177" t="str">
        <f>VLOOKUP([1]!Tabela1[[#This Row],[wydział]],[1]słownik!$F$2:$G$12,2,0)</f>
        <v>dziedzina nauk inżynieryjno-technicznych / inżynieria mechaniczna</v>
      </c>
      <c r="J363" s="177" t="s">
        <v>425</v>
      </c>
      <c r="K363" s="177" t="str">
        <f>VLOOKUP(J363,[1]słownik!$I$2:$J$31,2,0)</f>
        <v>Mechanics and Metal Trades</v>
      </c>
      <c r="L363" s="177" t="s">
        <v>90</v>
      </c>
      <c r="M363" s="179">
        <v>2</v>
      </c>
      <c r="N363" s="179">
        <v>10</v>
      </c>
      <c r="O363" s="179">
        <v>2</v>
      </c>
      <c r="P363" s="179">
        <v>10</v>
      </c>
      <c r="Q363" s="177" t="str">
        <f>VLOOKUP('[1]lista umów'!$F354,'[1]słownik_E+'!$A$1:$G$286,7,0)</f>
        <v>https://uniri.hr/</v>
      </c>
      <c r="R363" s="177" t="str">
        <f>VLOOKUP('[1]lista umów'!$F354,'[1]słownik_E+'!$A$1:$G$286,6,0)</f>
        <v>masa@uniri.hr, mfonovic@riteh.hr</v>
      </c>
      <c r="S363" s="177" t="s">
        <v>427</v>
      </c>
      <c r="T363" s="177"/>
    </row>
    <row r="364" spans="1:21" s="9" customFormat="1" x14ac:dyDescent="0.25">
      <c r="A364" s="174" t="str">
        <f>VLOOKUP('[1]lista umów'!$F355,'[1]słownik_E+'!$A$1:$G$286,4,0)</f>
        <v>Chorwacja</v>
      </c>
      <c r="B364" s="174" t="s">
        <v>488</v>
      </c>
      <c r="C364" s="174" t="str">
        <f>VLOOKUP('[1]lista umów'!$F355,'[1]słownik_E+'!$A$1:$G$286,2,0)</f>
        <v>Veleučilište u Slavonskom Brodu</v>
      </c>
      <c r="D364" s="174" t="str">
        <f>VLOOKUP('[1]lista umów'!$F355,'[1]słownik_E+'!$A$1:$G$286,3,0)</f>
        <v>University of Applied Sciences of Slavonski Brod</v>
      </c>
      <c r="E364" s="174" t="s">
        <v>489</v>
      </c>
      <c r="F364" s="174" t="s">
        <v>21</v>
      </c>
      <c r="G364" s="175">
        <v>46660</v>
      </c>
      <c r="H364" s="174" t="s">
        <v>424</v>
      </c>
      <c r="I364" s="174" t="str">
        <f>VLOOKUP([1]!Tabela1[[#This Row],[wydział]],[1]słownik!$F$2:$G$12,2,0)</f>
        <v>dziedzina nauk inżynieryjno-technicznych / inżynieria mechaniczna</v>
      </c>
      <c r="J364" s="174" t="s">
        <v>425</v>
      </c>
      <c r="K364" s="174" t="str">
        <f>VLOOKUP(J364,[1]słownik!$I$2:$J$31,2,0)</f>
        <v>Mechanics and Metal Trades</v>
      </c>
      <c r="L364" s="174" t="s">
        <v>90</v>
      </c>
      <c r="M364" s="176">
        <v>2</v>
      </c>
      <c r="N364" s="176">
        <v>12</v>
      </c>
      <c r="O364" s="176">
        <v>2</v>
      </c>
      <c r="P364" s="176">
        <v>12</v>
      </c>
      <c r="Q364" s="174" t="str">
        <f>VLOOKUP('[1]lista umów'!$F355,'[1]słownik_E+'!$A$1:$G$286,7,0)</f>
        <v>www.vusb.hr</v>
      </c>
      <c r="R364" s="174" t="str">
        <f>VLOOKUP('[1]lista umów'!$F355,'[1]słownik_E+'!$A$1:$G$286,6,0)</f>
        <v xml:space="preserve">erasmus@vusb.hr </v>
      </c>
      <c r="S364" s="174" t="s">
        <v>427</v>
      </c>
      <c r="T364" s="174"/>
    </row>
    <row r="365" spans="1:21" s="9" customFormat="1" x14ac:dyDescent="0.25">
      <c r="A365" s="174" t="str">
        <f>VLOOKUP('[1]lista umów'!$F356,'[1]słownik_E+'!$A$1:$G$286,4,0)</f>
        <v>Chorwacja</v>
      </c>
      <c r="B365" s="174" t="s">
        <v>131</v>
      </c>
      <c r="C365" s="174" t="str">
        <f>VLOOKUP('[1]lista umów'!$F356,'[1]słownik_E+'!$A$1:$G$286,2,0)</f>
        <v>Sveučilište u Zagrebu</v>
      </c>
      <c r="D365" s="174" t="str">
        <f>VLOOKUP('[1]lista umów'!$F356,'[1]słownik_E+'!$A$1:$G$286,3,0)</f>
        <v>University of Zagreb</v>
      </c>
      <c r="E365" s="174" t="s">
        <v>132</v>
      </c>
      <c r="F365" s="174" t="s">
        <v>21</v>
      </c>
      <c r="G365" s="175">
        <v>47026</v>
      </c>
      <c r="H365" s="174" t="s">
        <v>424</v>
      </c>
      <c r="I365" s="174" t="str">
        <f>VLOOKUP([1]!Tabela1[[#This Row],[wydział]],[1]słownik!$F$2:$G$12,2,0)</f>
        <v>dziedzina nauk inżynieryjno-technicznych / inżynieria mechaniczna</v>
      </c>
      <c r="J365" s="174" t="s">
        <v>425</v>
      </c>
      <c r="K365" s="174" t="str">
        <f>VLOOKUP(J365,[1]słownik!$I$2:$J$31,2,0)</f>
        <v>Mechanics and Metal Trades</v>
      </c>
      <c r="L365" s="174" t="s">
        <v>24</v>
      </c>
      <c r="M365" s="176">
        <v>2</v>
      </c>
      <c r="N365" s="176">
        <v>12</v>
      </c>
      <c r="O365" s="176">
        <v>2</v>
      </c>
      <c r="P365" s="176">
        <v>12</v>
      </c>
      <c r="Q365" s="174" t="str">
        <f>VLOOKUP('[1]lista umów'!$F356,'[1]słownik_E+'!$A$1:$G$286,7,0)</f>
        <v>https://www.unizg.hr/</v>
      </c>
      <c r="R365" s="174" t="str">
        <f>VLOOKUP('[1]lista umów'!$F356,'[1]słownik_E+'!$A$1:$G$286,6,0)</f>
        <v xml:space="preserve">erasmus.coordinator@unizg.hr </v>
      </c>
      <c r="S365" s="174" t="s">
        <v>427</v>
      </c>
      <c r="T365" s="174"/>
    </row>
    <row r="366" spans="1:21" s="9" customFormat="1" x14ac:dyDescent="0.25">
      <c r="A366" s="174" t="str">
        <f>VLOOKUP('[1]lista umów'!$F357,'[1]słownik_E+'!$A$1:$G$286,4,0)</f>
        <v>Czechy</v>
      </c>
      <c r="B366" s="174" t="s">
        <v>490</v>
      </c>
      <c r="C366" s="174" t="str">
        <f>VLOOKUP('[1]lista umów'!$F357,'[1]słownik_E+'!$A$1:$G$286,2,0)</f>
        <v>Vysoká škola technická a ekonomická v Českých Budějovicích</v>
      </c>
      <c r="D366" s="174" t="str">
        <f>VLOOKUP('[1]lista umów'!$F357,'[1]słownik_E+'!$A$1:$G$286,3,0)</f>
        <v>Institute of Technology and Business</v>
      </c>
      <c r="E366" s="174" t="s">
        <v>491</v>
      </c>
      <c r="F366" s="174" t="s">
        <v>21</v>
      </c>
      <c r="G366" s="175">
        <v>47026</v>
      </c>
      <c r="H366" s="174" t="s">
        <v>424</v>
      </c>
      <c r="I366" s="174" t="str">
        <f>VLOOKUP([1]!Tabela1[[#This Row],[wydział]],[1]słownik!$F$2:$G$12,2,0)</f>
        <v>dziedzina nauk inżynieryjno-technicznych / inżynieria mechaniczna</v>
      </c>
      <c r="J366" s="174" t="s">
        <v>425</v>
      </c>
      <c r="K366" s="174" t="str">
        <f>VLOOKUP(J366,[1]słownik!$I$2:$J$31,2,0)</f>
        <v>Mechanics and Metal Trades</v>
      </c>
      <c r="L366" s="174" t="s">
        <v>24</v>
      </c>
      <c r="M366" s="176">
        <v>2</v>
      </c>
      <c r="N366" s="176">
        <v>10</v>
      </c>
      <c r="O366" s="176">
        <v>2</v>
      </c>
      <c r="P366" s="176">
        <v>10</v>
      </c>
      <c r="Q366" s="174" t="str">
        <f>VLOOKUP('[1]lista umów'!$F357,'[1]słownik_E+'!$A$1:$G$286,7,0)</f>
        <v>https://www.vstecb.cz/</v>
      </c>
      <c r="R366" s="174" t="str">
        <f>VLOOKUP('[1]lista umów'!$F357,'[1]słownik_E+'!$A$1:$G$286,6,0)</f>
        <v>troupova@mail.vstecb.cz</v>
      </c>
      <c r="S366" s="174" t="s">
        <v>427</v>
      </c>
      <c r="T366" s="174"/>
    </row>
    <row r="367" spans="1:21" s="9" customFormat="1" x14ac:dyDescent="0.25">
      <c r="A367" s="177" t="str">
        <f>VLOOKUP('[1]lista umów'!$F358,'[1]słownik_E+'!$A$1:$G$286,4,0)</f>
        <v>Czechy</v>
      </c>
      <c r="B367" s="177" t="s">
        <v>492</v>
      </c>
      <c r="C367" s="177" t="str">
        <f>VLOOKUP('[1]lista umów'!$F358,'[1]słownik_E+'!$A$1:$G$286,2,0)</f>
        <v>Technická univerzita v Liberci</v>
      </c>
      <c r="D367" s="177" t="str">
        <f>VLOOKUP('[1]lista umów'!$F358,'[1]słownik_E+'!$A$1:$G$286,3,0)</f>
        <v>Technical University of Leberec</v>
      </c>
      <c r="E367" s="177" t="s">
        <v>493</v>
      </c>
      <c r="F367" s="177" t="s">
        <v>21</v>
      </c>
      <c r="G367" s="178">
        <v>47026</v>
      </c>
      <c r="H367" s="177" t="s">
        <v>424</v>
      </c>
      <c r="I367" s="177" t="str">
        <f>VLOOKUP([1]!Tabela1[[#This Row],[wydział]],[1]słownik!$F$2:$G$12,2,0)</f>
        <v>dziedzina nauk inżynieryjno-technicznych / inżynieria mechaniczna</v>
      </c>
      <c r="J367" s="177" t="s">
        <v>176</v>
      </c>
      <c r="K367" s="177" t="str">
        <f>VLOOKUP(J367,[1]słownik!$I$2:$J$31,2,0)</f>
        <v>Engineering and Engineering Trades</v>
      </c>
      <c r="L367" s="177" t="s">
        <v>90</v>
      </c>
      <c r="M367" s="179">
        <v>2</v>
      </c>
      <c r="N367" s="179">
        <v>12</v>
      </c>
      <c r="O367" s="179">
        <v>2</v>
      </c>
      <c r="P367" s="179">
        <v>12</v>
      </c>
      <c r="Q367" s="177" t="str">
        <f>VLOOKUP('[1]lista umów'!$F358,'[1]słownik_E+'!$A$1:$G$286,7,0)</f>
        <v>https://www.tul.cz/</v>
      </c>
      <c r="R367" s="177" t="str">
        <f>VLOOKUP('[1]lista umów'!$F358,'[1]słownik_E+'!$A$1:$G$286,6,0)</f>
        <v>erasmus@tul.cz</v>
      </c>
      <c r="S367" s="177" t="s">
        <v>427</v>
      </c>
      <c r="T367" s="177"/>
    </row>
    <row r="368" spans="1:21" s="9" customFormat="1" x14ac:dyDescent="0.25">
      <c r="A368" s="174" t="str">
        <f>VLOOKUP('[1]lista umów'!$F359,'[1]słownik_E+'!$A$1:$G$286,4,0)</f>
        <v>Czechy</v>
      </c>
      <c r="B368" s="174" t="str">
        <f>VLOOKUP('[1]lista umów'!$F359,'[1]słownik_E+'!$A$1:$G$286,5,0)</f>
        <v>Ostrawa</v>
      </c>
      <c r="C368" s="174" t="str">
        <f>VLOOKUP('[1]lista umów'!$F359,'[1]słownik_E+'!$A$1:$G$286,2,0)</f>
        <v>Vysoká škola báňská - Technická univerzita Ostrava</v>
      </c>
      <c r="D368" s="174" t="str">
        <f>VLOOKUP('[1]lista umów'!$F359,'[1]słownik_E+'!$A$1:$G$286,3,0)</f>
        <v>Technical University of Ostrava</v>
      </c>
      <c r="E368" s="174" t="s">
        <v>28</v>
      </c>
      <c r="F368" s="174" t="s">
        <v>21</v>
      </c>
      <c r="G368" s="175">
        <v>47391</v>
      </c>
      <c r="H368" s="174" t="s">
        <v>424</v>
      </c>
      <c r="I368" s="174" t="str">
        <f>VLOOKUP([1]!Tabela1[[#This Row],[wydział]],[1]słownik!$F$2:$G$12,2,0)</f>
        <v>dziedzina nauk inżynieryjno-technicznych / inżynieria mechaniczna</v>
      </c>
      <c r="J368" s="174" t="s">
        <v>425</v>
      </c>
      <c r="K368" s="174" t="str">
        <f>VLOOKUP(J368,[1]słownik!$I$2:$J$31,2,0)</f>
        <v>Mechanics and Metal Trades</v>
      </c>
      <c r="L368" s="174" t="s">
        <v>24</v>
      </c>
      <c r="M368" s="176">
        <v>3</v>
      </c>
      <c r="N368" s="176">
        <v>15</v>
      </c>
      <c r="O368" s="176">
        <v>3</v>
      </c>
      <c r="P368" s="176">
        <v>15</v>
      </c>
      <c r="Q368" s="174" t="str">
        <f>VLOOKUP('[1]lista umów'!$F359,'[1]słownik_E+'!$A$1:$G$286,7,0)</f>
        <v>https://www.vsb.cz/</v>
      </c>
      <c r="R368" s="174" t="str">
        <f>VLOOKUP('[1]lista umów'!$F359,'[1]słownik_E+'!$A$1:$G$286,6,0)</f>
        <v>kamila.pokorna@vsb.cz;monika.manakova@vsb.cz</v>
      </c>
      <c r="S368" s="174" t="s">
        <v>427</v>
      </c>
      <c r="T368" s="174"/>
    </row>
    <row r="369" spans="1:20" s="9" customFormat="1" x14ac:dyDescent="0.25">
      <c r="A369" s="174" t="str">
        <f>VLOOKUP('[1]lista umów'!$F361,'[1]słownik_E+'!$A$1:$G$286,4,0)</f>
        <v>Czechy</v>
      </c>
      <c r="B369" s="174" t="str">
        <f>VLOOKUP('[1]lista umów'!$F361,'[1]słownik_E+'!$A$1:$G$286,5,0)</f>
        <v>Praga</v>
      </c>
      <c r="C369" s="174" t="str">
        <f>VLOOKUP('[1]lista umów'!$F361,'[1]słownik_E+'!$A$1:$G$286,2,0)</f>
        <v>České vysoké učení technické v Praze</v>
      </c>
      <c r="D369" s="174" t="str">
        <f>VLOOKUP('[1]lista umów'!$F361,'[1]słownik_E+'!$A$1:$G$286,3,0)</f>
        <v>Czech Technical University in Prague</v>
      </c>
      <c r="E369" s="174" t="s">
        <v>133</v>
      </c>
      <c r="F369" s="174" t="s">
        <v>21</v>
      </c>
      <c r="G369" s="175">
        <v>47026</v>
      </c>
      <c r="H369" s="174" t="s">
        <v>424</v>
      </c>
      <c r="I369" s="174" t="str">
        <f>VLOOKUP([1]!Tabela1[[#This Row],[wydział]],[1]słownik!$F$2:$G$12,2,0)</f>
        <v>dziedzina nauk inżynieryjno-technicznych / inżynieria mechaniczna</v>
      </c>
      <c r="J369" s="174" t="s">
        <v>425</v>
      </c>
      <c r="K369" s="174" t="str">
        <f>VLOOKUP(J369,[1]słownik!$I$2:$J$31,2,0)</f>
        <v>Mechanics and Metal Trades</v>
      </c>
      <c r="L369" s="174" t="s">
        <v>24</v>
      </c>
      <c r="M369" s="176">
        <v>2</v>
      </c>
      <c r="N369" s="176">
        <v>10</v>
      </c>
      <c r="O369" s="176">
        <v>2</v>
      </c>
      <c r="P369" s="176">
        <v>10</v>
      </c>
      <c r="Q369" s="174" t="str">
        <f>VLOOKUP('[1]lista umów'!$F361,'[1]słownik_E+'!$A$1:$G$286,7,0)</f>
        <v>www.cvut.cz</v>
      </c>
      <c r="R369" s="174" t="str">
        <f>VLOOKUP('[1]lista umów'!$F361,'[1]słownik_E+'!$A$1:$G$286,6,0)</f>
        <v>helena.houskova@cvut.cz</v>
      </c>
      <c r="S369" s="174" t="s">
        <v>427</v>
      </c>
      <c r="T369" s="174"/>
    </row>
    <row r="370" spans="1:20" s="9" customFormat="1" x14ac:dyDescent="0.25">
      <c r="A370" s="177" t="str">
        <f>VLOOKUP('[1]lista umów'!$F362,'[1]słownik_E+'!$A$1:$G$286,4,0)</f>
        <v>Czechy</v>
      </c>
      <c r="B370" s="177" t="str">
        <f>VLOOKUP('[1]lista umów'!$F362,'[1]słownik_E+'!$A$1:$G$286,5,0)</f>
        <v>Usti na Łabem</v>
      </c>
      <c r="C370" s="177" t="str">
        <f>VLOOKUP('[1]lista umów'!$F362,'[1]słownik_E+'!$A$1:$G$286,2,0)</f>
        <v>Univerzita Jana Evangelisty Purkyně v Ústí nad Labem</v>
      </c>
      <c r="D370" s="177" t="str">
        <f>VLOOKUP('[1]lista umów'!$F362,'[1]słownik_E+'!$A$1:$G$286,3,0)</f>
        <v>Jan Evangelista University in Usti nad Labem</v>
      </c>
      <c r="E370" s="177" t="s">
        <v>494</v>
      </c>
      <c r="F370" s="177" t="s">
        <v>21</v>
      </c>
      <c r="G370" s="178">
        <v>47026</v>
      </c>
      <c r="H370" s="177" t="s">
        <v>424</v>
      </c>
      <c r="I370" s="177" t="str">
        <f>VLOOKUP([1]!Tabela1[[#This Row],[wydział]],[1]słownik!$F$2:$G$12,2,0)</f>
        <v>dziedzina nauk inżynieryjno-technicznych / inżynieria mechaniczna</v>
      </c>
      <c r="J370" s="177" t="s">
        <v>425</v>
      </c>
      <c r="K370" s="177" t="str">
        <f>VLOOKUP(J370,[1]słownik!$I$2:$J$31,2,0)</f>
        <v>Mechanics and Metal Trades</v>
      </c>
      <c r="L370" s="177" t="s">
        <v>90</v>
      </c>
      <c r="M370" s="179">
        <v>3</v>
      </c>
      <c r="N370" s="179">
        <v>15</v>
      </c>
      <c r="O370" s="179">
        <v>3</v>
      </c>
      <c r="P370" s="179">
        <v>15</v>
      </c>
      <c r="Q370" s="177" t="str">
        <f>VLOOKUP('[1]lista umów'!$F362,'[1]słownik_E+'!$A$1:$G$286,7,0)</f>
        <v>http://ujep.cz/</v>
      </c>
      <c r="R370" s="177" t="str">
        <f>VLOOKUP('[1]lista umów'!$F362,'[1]słownik_E+'!$A$1:$G$286,6,0)</f>
        <v xml:space="preserve">international@ujep.cz </v>
      </c>
      <c r="S370" s="177" t="s">
        <v>427</v>
      </c>
      <c r="T370" s="177"/>
    </row>
    <row r="371" spans="1:20" s="9" customFormat="1" x14ac:dyDescent="0.25">
      <c r="A371" s="177" t="str">
        <f>VLOOKUP('[1]lista umów'!$F364,'[1]słownik_E+'!$A$1:$G$286,4,0)</f>
        <v>Finlandia</v>
      </c>
      <c r="B371" s="177" t="s">
        <v>495</v>
      </c>
      <c r="C371" s="177" t="str">
        <f>VLOOKUP('[1]lista umów'!$F364,'[1]słownik_E+'!$A$1:$G$286,2,0)</f>
        <v>Centria ammattikorkeakoulu</v>
      </c>
      <c r="D371" s="177" t="str">
        <f>VLOOKUP('[1]lista umów'!$F364,'[1]słownik_E+'!$A$1:$G$286,3,0)</f>
        <v>Centria University of Applied Sciences</v>
      </c>
      <c r="E371" s="177" t="s">
        <v>496</v>
      </c>
      <c r="F371" s="177" t="s">
        <v>21</v>
      </c>
      <c r="G371" s="178">
        <v>47026</v>
      </c>
      <c r="H371" s="177" t="s">
        <v>424</v>
      </c>
      <c r="I371" s="177" t="str">
        <f>VLOOKUP([1]!Tabela1[[#This Row],[wydział]],[1]słownik!$F$2:$G$12,2,0)</f>
        <v>dziedzina nauk inżynieryjno-technicznych / inżynieria mechaniczna</v>
      </c>
      <c r="J371" s="177" t="s">
        <v>425</v>
      </c>
      <c r="K371" s="177" t="str">
        <f>VLOOKUP(J371,[1]słownik!$I$2:$J$31,2,0)</f>
        <v>Mechanics and Metal Trades</v>
      </c>
      <c r="L371" s="177" t="s">
        <v>32</v>
      </c>
      <c r="M371" s="179">
        <v>2</v>
      </c>
      <c r="N371" s="179">
        <v>10</v>
      </c>
      <c r="O371" s="179">
        <v>2</v>
      </c>
      <c r="P371" s="179">
        <v>10</v>
      </c>
      <c r="Q371" s="177" t="str">
        <f>VLOOKUP('[1]lista umów'!$F364,'[1]słownik_E+'!$A$1:$G$286,7,0)</f>
        <v>https://www.centria.fi/</v>
      </c>
      <c r="R371" s="177" t="str">
        <f>VLOOKUP('[1]lista umów'!$F364,'[1]słownik_E+'!$A$1:$G$286,6,0)</f>
        <v xml:space="preserve">peter.finell@centria.fi </v>
      </c>
      <c r="S371" s="177" t="s">
        <v>427</v>
      </c>
      <c r="T371" s="177"/>
    </row>
    <row r="372" spans="1:20" s="9" customFormat="1" x14ac:dyDescent="0.25">
      <c r="A372" s="174" t="str">
        <f>VLOOKUP('[1]lista umów'!$F365,'[1]słownik_E+'!$A$1:$G$286,4,0)</f>
        <v>Francja</v>
      </c>
      <c r="B372" s="174" t="s">
        <v>139</v>
      </c>
      <c r="C372" s="174" t="str">
        <f>VLOOKUP('[1]lista umów'!$F365,'[1]słownik_E+'!$A$1:$G$286,2,0)</f>
        <v>Université de Technologie de Compiègne</v>
      </c>
      <c r="D372" s="174" t="str">
        <f>VLOOKUP('[1]lista umów'!$F365,'[1]słownik_E+'!$A$1:$G$286,3,0)</f>
        <v>University of Technology of Compiègne</v>
      </c>
      <c r="E372" s="174" t="s">
        <v>140</v>
      </c>
      <c r="F372" s="174" t="s">
        <v>21</v>
      </c>
      <c r="G372" s="175">
        <v>46660</v>
      </c>
      <c r="H372" s="174" t="s">
        <v>424</v>
      </c>
      <c r="I372" s="174" t="str">
        <f>VLOOKUP([1]!Tabela1[[#This Row],[wydział]],[1]słownik!$F$2:$G$12,2,0)</f>
        <v>dziedzina nauk inżynieryjno-technicznych / inżynieria mechaniczna</v>
      </c>
      <c r="J372" s="174" t="s">
        <v>425</v>
      </c>
      <c r="K372" s="174" t="str">
        <f>VLOOKUP(J372,[1]słownik!$I$2:$J$31,2,0)</f>
        <v>Mechanics and Metal Trades</v>
      </c>
      <c r="L372" s="174" t="s">
        <v>90</v>
      </c>
      <c r="M372" s="176">
        <v>2</v>
      </c>
      <c r="N372" s="176">
        <v>6</v>
      </c>
      <c r="O372" s="176">
        <v>2</v>
      </c>
      <c r="P372" s="176">
        <v>6</v>
      </c>
      <c r="Q372" s="174" t="str">
        <f>VLOOKUP('[1]lista umów'!$F365,'[1]słownik_E+'!$A$1:$G$286,7,0)</f>
        <v>https://www.utc.fr/en/</v>
      </c>
      <c r="R372" s="174" t="str">
        <f>VLOOKUP('[1]lista umów'!$F365,'[1]słownik_E+'!$A$1:$G$286,6,0)</f>
        <v xml:space="preserve">incoming@utc.fr </v>
      </c>
      <c r="S372" s="174" t="s">
        <v>427</v>
      </c>
      <c r="T372" s="174"/>
    </row>
    <row r="373" spans="1:20" s="9" customFormat="1" x14ac:dyDescent="0.25">
      <c r="A373" s="174" t="str">
        <f>VLOOKUP('[1]lista umów'!$F366,'[1]słownik_E+'!$A$1:$G$286,4,0)</f>
        <v>Francja</v>
      </c>
      <c r="B373" s="174" t="s">
        <v>39</v>
      </c>
      <c r="C373" s="174" t="str">
        <f>VLOOKUP('[1]lista umów'!$F366,'[1]słownik_E+'!$A$1:$G$286,2,0)</f>
        <v>Université de Lorraine</v>
      </c>
      <c r="D373" s="174" t="str">
        <f>VLOOKUP('[1]lista umów'!$F366,'[1]słownik_E+'!$A$1:$G$286,3,0)</f>
        <v>University of Lorraine</v>
      </c>
      <c r="E373" s="174" t="s">
        <v>415</v>
      </c>
      <c r="F373" s="177" t="s">
        <v>21</v>
      </c>
      <c r="G373" s="175">
        <v>46660</v>
      </c>
      <c r="H373" s="174" t="s">
        <v>424</v>
      </c>
      <c r="I373" s="174" t="str">
        <f>VLOOKUP([1]!Tabela1[[#This Row],[wydział]],[1]słownik!$F$2:$G$12,2,0)</f>
        <v>dziedzina nauk inżynieryjno-technicznych / inżynieria mechaniczna</v>
      </c>
      <c r="J373" s="174" t="s">
        <v>425</v>
      </c>
      <c r="K373" s="174" t="str">
        <f>VLOOKUP(J373,[1]słownik!$I$2:$J$31,2,0)</f>
        <v>Mechanics and Metal Trades</v>
      </c>
      <c r="L373" s="174" t="s">
        <v>24</v>
      </c>
      <c r="M373" s="176">
        <v>5</v>
      </c>
      <c r="N373" s="176">
        <v>50</v>
      </c>
      <c r="O373" s="176">
        <v>5</v>
      </c>
      <c r="P373" s="176">
        <v>50</v>
      </c>
      <c r="Q373" s="174" t="str">
        <f>VLOOKUP('[1]lista umów'!$F366,'[1]słownik_E+'!$A$1:$G$286,7,0)</f>
        <v>http://welcome.univ-lorraine.fr</v>
      </c>
      <c r="R373" s="174" t="str">
        <f>VLOOKUP('[1]lista umów'!$F366,'[1]słownik_E+'!$A$1:$G$286,6,0)</f>
        <v>drie-mobilite-contact@univ-lorraine.fr</v>
      </c>
      <c r="S373" s="174" t="s">
        <v>427</v>
      </c>
      <c r="T373" s="174"/>
    </row>
    <row r="374" spans="1:20" s="9" customFormat="1" x14ac:dyDescent="0.25">
      <c r="A374" s="174" t="str">
        <f>VLOOKUP('[1]lista umów'!$F367,'[1]słownik_E+'!$A$1:$G$286,4,0)</f>
        <v>Francja</v>
      </c>
      <c r="B374" s="174" t="s">
        <v>156</v>
      </c>
      <c r="C374" s="174" t="str">
        <f>VLOOKUP('[1]lista umów'!$F367,'[1]słownik_E+'!$A$1:$G$286,2,0)</f>
        <v>Université Gustave Eiffel (Paris East Marne-la-Vallée University -zm. Marzec 2020)</v>
      </c>
      <c r="D374" s="174" t="s">
        <v>497</v>
      </c>
      <c r="E374" s="174" t="s">
        <v>498</v>
      </c>
      <c r="F374" s="174" t="s">
        <v>21</v>
      </c>
      <c r="G374" s="175">
        <v>46660</v>
      </c>
      <c r="H374" s="174" t="s">
        <v>424</v>
      </c>
      <c r="I374" s="174" t="str">
        <f>VLOOKUP([1]!Tabela1[[#This Row],[wydział]],[1]słownik!$F$2:$G$12,2,0)</f>
        <v>dziedzina nauk inżynieryjno-technicznych / inżynieria mechaniczna</v>
      </c>
      <c r="J374" s="174" t="s">
        <v>425</v>
      </c>
      <c r="K374" s="174" t="str">
        <f>VLOOKUP(J374,[1]słownik!$I$2:$J$31,2,0)</f>
        <v>Mechanics and Metal Trades</v>
      </c>
      <c r="L374" s="174" t="s">
        <v>24</v>
      </c>
      <c r="M374" s="176">
        <v>3</v>
      </c>
      <c r="N374" s="176">
        <v>15</v>
      </c>
      <c r="O374" s="176">
        <v>3</v>
      </c>
      <c r="P374" s="176">
        <v>15</v>
      </c>
      <c r="Q374" s="174" t="str">
        <f>VLOOKUP('[1]lista umów'!$F367,'[1]słownik_E+'!$A$1:$G$286,7,0)</f>
        <v>https://www.univ-gustave-eiffel.fr/</v>
      </c>
      <c r="R374" s="174" t="str">
        <f>VLOOKUP('[1]lista umów'!$F367,'[1]słownik_E+'!$A$1:$G$286,6,0)</f>
        <v xml:space="preserve">gulay.onan-labrande@univ-eiffel.fr; ali-imrane.toure@univ-eiffel.fr </v>
      </c>
      <c r="S374" s="174" t="s">
        <v>427</v>
      </c>
      <c r="T374" s="174"/>
    </row>
    <row r="375" spans="1:20" s="9" customFormat="1" x14ac:dyDescent="0.25">
      <c r="A375" s="177" t="str">
        <f>VLOOKUP('[1]lista umów'!$F368,'[1]słownik_E+'!$A$1:$G$286,4,0)</f>
        <v>Francja</v>
      </c>
      <c r="B375" s="177" t="s">
        <v>42</v>
      </c>
      <c r="C375" s="177" t="str">
        <f>VLOOKUP('[1]lista umów'!$F368,'[1]słownik_E+'!$A$1:$G$286,2,0)</f>
        <v>Université de Rennes I</v>
      </c>
      <c r="D375" s="177" t="str">
        <f>VLOOKUP('[1]lista umów'!$F368,'[1]słownik_E+'!$A$1:$G$286,3,0)</f>
        <v>University of Rennes (ESIR)</v>
      </c>
      <c r="E375" s="177" t="s">
        <v>161</v>
      </c>
      <c r="F375" s="177" t="s">
        <v>21</v>
      </c>
      <c r="G375" s="178">
        <v>47391</v>
      </c>
      <c r="H375" s="177" t="s">
        <v>424</v>
      </c>
      <c r="I375" s="177" t="str">
        <f>VLOOKUP([1]!Tabela1[[#This Row],[wydział]],[1]słownik!$F$2:$G$12,2,0)</f>
        <v>dziedzina nauk inżynieryjno-technicznych / inżynieria mechaniczna</v>
      </c>
      <c r="J375" s="177" t="s">
        <v>485</v>
      </c>
      <c r="K375" s="177" t="str">
        <f>VLOOKUP(J375,[1]słownik!$I$2:$J$31,2,0)</f>
        <v>Materials (Glass, Paper, Plastic and Wood)</v>
      </c>
      <c r="L375" s="177" t="s">
        <v>41</v>
      </c>
      <c r="M375" s="179">
        <v>6</v>
      </c>
      <c r="N375" s="179">
        <v>30</v>
      </c>
      <c r="O375" s="179">
        <v>6</v>
      </c>
      <c r="P375" s="179">
        <v>30</v>
      </c>
      <c r="Q375" s="177" t="str">
        <f>VLOOKUP('[1]lista umów'!$F368,'[1]słownik_E+'!$A$1:$G$286,7,0)</f>
        <v>http://esir.univ-rennes1.fr</v>
      </c>
      <c r="R375" s="177" t="str">
        <f>VLOOKUP('[1]lista umów'!$F368,'[1]słownik_E+'!$A$1:$G$286,6,0)</f>
        <v>dari-sortant@univ-rennes1.fr</v>
      </c>
      <c r="S375" s="177" t="s">
        <v>427</v>
      </c>
      <c r="T375" s="177"/>
    </row>
    <row r="376" spans="1:20" s="9" customFormat="1" x14ac:dyDescent="0.25">
      <c r="A376" s="174" t="str">
        <f>VLOOKUP('[1]lista umów'!$F369,'[1]słownik_E+'!$A$1:$G$286,4,0)</f>
        <v>Francja</v>
      </c>
      <c r="B376" s="174" t="s">
        <v>42</v>
      </c>
      <c r="C376" s="174" t="str">
        <f>VLOOKUP('[1]lista umów'!$F369,'[1]słownik_E+'!$A$1:$G$286,2,0)</f>
        <v>École Nationale Supérieure d'Architecture de Normandie</v>
      </c>
      <c r="D376" s="174">
        <f>VLOOKUP('[1]lista umów'!$F369,'[1]słownik_E+'!$A$1:$G$286,3,0)</f>
        <v>0</v>
      </c>
      <c r="E376" s="174" t="s">
        <v>304</v>
      </c>
      <c r="F376" s="174" t="s">
        <v>21</v>
      </c>
      <c r="G376" s="175">
        <v>46660</v>
      </c>
      <c r="H376" s="174" t="s">
        <v>424</v>
      </c>
      <c r="I376" s="174" t="str">
        <f>VLOOKUP([1]!Tabela1[[#This Row],[wydział]],[1]słownik!$F$2:$G$12,2,0)</f>
        <v>dziedzina nauk inżynieryjno-technicznych / inżynieria mechaniczna</v>
      </c>
      <c r="J376" s="174" t="s">
        <v>425</v>
      </c>
      <c r="K376" s="174" t="str">
        <f>VLOOKUP(J376,[1]słownik!$I$2:$J$31,2,0)</f>
        <v>Mechanics and Metal Trades</v>
      </c>
      <c r="L376" s="174" t="s">
        <v>24</v>
      </c>
      <c r="M376" s="176">
        <v>2</v>
      </c>
      <c r="N376" s="176">
        <v>5</v>
      </c>
      <c r="O376" s="176">
        <v>2</v>
      </c>
      <c r="P376" s="176">
        <v>5</v>
      </c>
      <c r="Q376" s="174" t="str">
        <f>VLOOKUP('[1]lista umów'!$F369,'[1]słownik_E+'!$A$1:$G$286,7,0)</f>
        <v>www.ecam-rennes.fr</v>
      </c>
      <c r="R376" s="174" t="str">
        <f>VLOOKUP('[1]lista umów'!$F369,'[1]słownik_E+'!$A$1:$G$286,6,0)</f>
        <v>Tabitha.COURBIN@ecam-rennes.fr</v>
      </c>
      <c r="S376" s="174" t="s">
        <v>427</v>
      </c>
      <c r="T376" s="174"/>
    </row>
    <row r="377" spans="1:20" s="9" customFormat="1" x14ac:dyDescent="0.25">
      <c r="A377" s="174" t="str">
        <f>VLOOKUP('[1]lista umów'!$F370,'[1]słownik_E+'!$A$1:$G$286,4,0)</f>
        <v>Francja</v>
      </c>
      <c r="B377" s="174" t="s">
        <v>44</v>
      </c>
      <c r="C377" s="174" t="str">
        <f>VLOOKUP('[1]lista umów'!$F370,'[1]słownik_E+'!$A$1:$G$286,2,0)</f>
        <v>Institut National des Sciences Appliquées de Strasbourg</v>
      </c>
      <c r="D377" s="174" t="str">
        <f>VLOOKUP('[1]lista umów'!$F370,'[1]słownik_E+'!$A$1:$G$286,3,0)</f>
        <v>INSA Strasbourg</v>
      </c>
      <c r="E377" s="174" t="s">
        <v>46</v>
      </c>
      <c r="F377" s="177" t="s">
        <v>21</v>
      </c>
      <c r="G377" s="175">
        <v>46660</v>
      </c>
      <c r="H377" s="174" t="s">
        <v>424</v>
      </c>
      <c r="I377" s="174" t="str">
        <f>VLOOKUP([1]!Tabela1[[#This Row],[wydział]],[1]słownik!$F$2:$G$12,2,0)</f>
        <v>dziedzina nauk inżynieryjno-technicznych / inżynieria mechaniczna</v>
      </c>
      <c r="J377" s="174" t="s">
        <v>425</v>
      </c>
      <c r="K377" s="174" t="str">
        <f>VLOOKUP(J377,[1]słownik!$I$2:$J$31,2,0)</f>
        <v>Mechanics and Metal Trades</v>
      </c>
      <c r="L377" s="174" t="s">
        <v>24</v>
      </c>
      <c r="M377" s="176">
        <v>2</v>
      </c>
      <c r="N377" s="176">
        <v>12</v>
      </c>
      <c r="O377" s="176">
        <v>2</v>
      </c>
      <c r="P377" s="176">
        <v>12</v>
      </c>
      <c r="Q377" s="174" t="str">
        <f>VLOOKUP('[1]lista umów'!$F370,'[1]słownik_E+'!$A$1:$G$286,7,0)</f>
        <v xml:space="preserve">http://www.insa-strasbourg.fr/ </v>
      </c>
      <c r="R377" s="174" t="str">
        <f>VLOOKUP('[1]lista umów'!$F370,'[1]słownik_E+'!$A$1:$G$286,6,0)</f>
        <v>jill.ferrier@strasbourg.archi.fr</v>
      </c>
      <c r="S377" s="174" t="s">
        <v>427</v>
      </c>
      <c r="T377" s="174"/>
    </row>
    <row r="378" spans="1:20" s="9" customFormat="1" x14ac:dyDescent="0.25">
      <c r="A378" s="174" t="str">
        <f>VLOOKUP('[1]lista umów'!$F371,'[1]słownik_E+'!$A$1:$G$286,4,0)</f>
        <v>Francja</v>
      </c>
      <c r="B378" s="174" t="s">
        <v>162</v>
      </c>
      <c r="C378" s="174" t="str">
        <f>VLOOKUP('[1]lista umów'!$F371,'[1]słownik_E+'!$A$1:$G$286,2,0)</f>
        <v>Université Polytechnique Hauts-de-France</v>
      </c>
      <c r="D378" s="174" t="str">
        <f>VLOOKUP('[1]lista umów'!$F371,'[1]słownik_E+'!$A$1:$G$286,3,0)</f>
        <v>Polytechnic University of Hauts-de-France</v>
      </c>
      <c r="E378" s="174" t="s">
        <v>163</v>
      </c>
      <c r="F378" s="174" t="s">
        <v>21</v>
      </c>
      <c r="G378" s="175">
        <v>47026</v>
      </c>
      <c r="H378" s="174" t="s">
        <v>424</v>
      </c>
      <c r="I378" s="174" t="str">
        <f>VLOOKUP([1]!Tabela1[[#This Row],[wydział]],[1]słownik!$F$2:$G$12,2,0)</f>
        <v>dziedzina nauk inżynieryjno-technicznych / inżynieria chemiczna</v>
      </c>
      <c r="J378" s="174" t="s">
        <v>425</v>
      </c>
      <c r="K378" s="174" t="str">
        <f>VLOOKUP(J378,[1]słownik!$I$2:$J$31,2,0)</f>
        <v>Mechanics and Metal Trades</v>
      </c>
      <c r="L378" s="174" t="s">
        <v>164</v>
      </c>
      <c r="M378" s="176">
        <v>2</v>
      </c>
      <c r="N378" s="176">
        <v>20</v>
      </c>
      <c r="O378" s="176">
        <v>2</v>
      </c>
      <c r="P378" s="176">
        <v>20</v>
      </c>
      <c r="Q378" s="174" t="str">
        <f>VLOOKUP('[1]lista umów'!$F371,'[1]słownik_E+'!$A$1:$G$500,7,0)</f>
        <v>https://www.uphf.fr/</v>
      </c>
      <c r="R378" s="174" t="str">
        <f>VLOOKUP('[1]lista umów'!$F371,'[1]słownik_E+'!$A$1:$G$500,6,0)</f>
        <v>international_in@uphf.fr;       Mohamed.Djemai@uphf.fr (ISTV);  dominique.deneux@univ-valenciennes.fr</v>
      </c>
      <c r="S378" s="174" t="s">
        <v>427</v>
      </c>
      <c r="T378" s="174"/>
    </row>
    <row r="379" spans="1:20" s="9" customFormat="1" x14ac:dyDescent="0.25">
      <c r="A379" s="182" t="str">
        <f>VLOOKUP('[1]lista umów'!$F609,'[1]słownik_E+'!$A$1:$G$500,4,0)</f>
        <v>Francja</v>
      </c>
      <c r="B379" s="182" t="str">
        <f>VLOOKUP('[1]lista umów'!$F609,'[1]słownik_E+'!$A$1:$G$500,5,0)</f>
        <v>Valenciennes</v>
      </c>
      <c r="C379" s="182" t="str">
        <f>VLOOKUP('[1]lista umów'!$F609,'[1]słownik_E+'!$A$1:$G$500,2,0)</f>
        <v>INSA Hauts-de-France</v>
      </c>
      <c r="D379" s="182" t="str">
        <f>VLOOKUP('[1]lista umów'!$F609,'[1]słownik_E+'!$A$1:$G$500,3,0)</f>
        <v>INSA Hauts-de-France</v>
      </c>
      <c r="E379" s="189" t="s">
        <v>706</v>
      </c>
      <c r="F379" s="182" t="s">
        <v>21</v>
      </c>
      <c r="G379" s="175">
        <v>47026</v>
      </c>
      <c r="H379" s="182" t="s">
        <v>424</v>
      </c>
      <c r="I379" s="182" t="str">
        <f>VLOOKUP([1]!Tabela1[[#This Row],[wydział]],[1]słownik!$F$2:$G$12,2,0)</f>
        <v>dziedzina nauk inżynieryjno-technicznych / informatyka techniczna i telekomunikacja</v>
      </c>
      <c r="J379" s="182" t="s">
        <v>425</v>
      </c>
      <c r="K379" s="182" t="str">
        <f>VLOOKUP(J379,[1]słownik!$I$2:$J$31,2,0)</f>
        <v>Mechanics and Metal Trades</v>
      </c>
      <c r="L379" s="182" t="s">
        <v>41</v>
      </c>
      <c r="M379" s="176">
        <v>2</v>
      </c>
      <c r="N379" s="176">
        <v>20</v>
      </c>
      <c r="O379" s="176">
        <v>2</v>
      </c>
      <c r="P379" s="176">
        <v>20</v>
      </c>
      <c r="Q379" s="182" t="str">
        <f>VLOOKUP('[1]lista umów'!$F609,'[1]słownik_E+'!$A$1:$G$500,7,0)</f>
        <v>https://www.insa-hautsdefrance.fr/en</v>
      </c>
      <c r="R379" s="182" t="str">
        <f>VLOOKUP('[1]lista umów'!$F609,'[1]słownik_E+'!$A$1:$G$500,6,0)</f>
        <v>erasmus@uphf.fr</v>
      </c>
      <c r="S379" s="182" t="s">
        <v>427</v>
      </c>
      <c r="T379" s="182"/>
    </row>
    <row r="380" spans="1:20" s="9" customFormat="1" x14ac:dyDescent="0.25">
      <c r="A380" s="174" t="str">
        <f>VLOOKUP('[1]lista umów'!$F372,'[1]słownik_E+'!$A$1:$G$286,4,0)</f>
        <v>Grecja</v>
      </c>
      <c r="B380" s="174" t="s">
        <v>499</v>
      </c>
      <c r="C380" s="174" t="s">
        <v>500</v>
      </c>
      <c r="D380" s="174" t="str">
        <f>VLOOKUP('[1]lista umów'!$F372,'[1]słownik_E+'!$A$1:$G$286,3,0)</f>
        <v>University of Piraeus</v>
      </c>
      <c r="E380" s="174" t="s">
        <v>501</v>
      </c>
      <c r="F380" s="177" t="s">
        <v>21</v>
      </c>
      <c r="G380" s="175">
        <v>46660</v>
      </c>
      <c r="H380" s="174" t="s">
        <v>424</v>
      </c>
      <c r="I380" s="174" t="str">
        <f>VLOOKUP([1]!Tabela1[[#This Row],[wydział]],[1]słownik!$F$2:$G$12,2,0)</f>
        <v>dziedzina nauk inżynieryjno-technicznych / automatyka, elektronika, elektrotechnika i technologie kosmiczne</v>
      </c>
      <c r="J380" s="174" t="s">
        <v>425</v>
      </c>
      <c r="K380" s="174" t="str">
        <f>VLOOKUP(J380,[1]słownik!$I$2:$J$31,2,0)</f>
        <v>Mechanics and Metal Trades</v>
      </c>
      <c r="L380" s="174" t="s">
        <v>24</v>
      </c>
      <c r="M380" s="176">
        <v>2</v>
      </c>
      <c r="N380" s="176">
        <v>20</v>
      </c>
      <c r="O380" s="176">
        <v>2</v>
      </c>
      <c r="P380" s="176">
        <v>20</v>
      </c>
      <c r="Q380" s="174" t="str">
        <f>VLOOKUP('[1]lista umów'!$F372,'[1]słownik_E+'!$A$1:$G$286,7,0)</f>
        <v>http://www.unipi.gr</v>
      </c>
      <c r="R380" s="174" t="str">
        <f>VLOOKUP('[1]lista umów'!$F372,'[1]słownik_E+'!$A$1:$G$286,6,0)</f>
        <v xml:space="preserve">rector@unipi.gr; publ@unipi.gr ; "incoming-erasmus" &lt;incoming-erasmus@unipi.gr&gt;; </v>
      </c>
      <c r="S380" s="174" t="s">
        <v>427</v>
      </c>
      <c r="T380" s="174"/>
    </row>
    <row r="381" spans="1:20" s="9" customFormat="1" x14ac:dyDescent="0.25">
      <c r="A381" s="174" t="str">
        <f>VLOOKUP('[1]lista umów'!$F373,'[1]słownik_E+'!$A$1:$G$286,4,0)</f>
        <v>Grecja</v>
      </c>
      <c r="B381" s="174" t="s">
        <v>165</v>
      </c>
      <c r="C381" s="174" t="str">
        <f>VLOOKUP('[1]lista umów'!$F373,'[1]słownik_E+'!$A$1:$G$286,2,0)</f>
        <v>Διεθνές Πανεπιστήμιο της Ελλάδος</v>
      </c>
      <c r="D381" s="174" t="str">
        <f>VLOOKUP('[1]lista umów'!$F373,'[1]słownik_E+'!$A$1:$G$286,3,0)</f>
        <v>Alexander Technological Educational Institute of Thessaloniki</v>
      </c>
      <c r="E381" s="174" t="s">
        <v>166</v>
      </c>
      <c r="F381" s="174" t="s">
        <v>21</v>
      </c>
      <c r="G381" s="175">
        <v>47391</v>
      </c>
      <c r="H381" s="174" t="s">
        <v>424</v>
      </c>
      <c r="I381" s="174" t="str">
        <f>VLOOKUP([1]!Tabela1[[#This Row],[wydział]],[1]słownik!$F$2:$G$12,2,0)</f>
        <v>dziedzina nauk inżynieryjno-technicznych / inżynieria mechaniczna</v>
      </c>
      <c r="J381" s="174" t="s">
        <v>502</v>
      </c>
      <c r="K381" s="174" t="s">
        <v>221</v>
      </c>
      <c r="L381" s="174" t="s">
        <v>24</v>
      </c>
      <c r="M381" s="176">
        <v>2</v>
      </c>
      <c r="N381" s="176">
        <v>12</v>
      </c>
      <c r="O381" s="176">
        <v>2</v>
      </c>
      <c r="P381" s="176">
        <v>12</v>
      </c>
      <c r="Q381" s="174" t="str">
        <f>VLOOKUP('[1]lista umów'!$F373,'[1]słownik_E+'!$A$1:$G$286,7,0)</f>
        <v>https://www.ihu.gr/</v>
      </c>
      <c r="R381" s="174" t="str">
        <f>VLOOKUP('[1]lista umów'!$F373,'[1]słownik_E+'!$A$1:$G$286,6,0)</f>
        <v xml:space="preserve">ptzionas@teithe.gr; socrates@teithe.gr; erasmus.admin@the.ihu.gr; </v>
      </c>
      <c r="S381" s="174" t="s">
        <v>427</v>
      </c>
      <c r="T381" s="174"/>
    </row>
    <row r="382" spans="1:20" s="9" customFormat="1" x14ac:dyDescent="0.25">
      <c r="A382" s="174" t="str">
        <f>VLOOKUP('[1]lista umów'!$F374,'[1]słownik_E+'!$A$1:$G$286,4,0)</f>
        <v>Grecja</v>
      </c>
      <c r="B382" s="174" t="s">
        <v>47</v>
      </c>
      <c r="C382" s="174" t="s">
        <v>503</v>
      </c>
      <c r="D382" s="174" t="str">
        <f>VLOOKUP('[1]lista umów'!$F374,'[1]słownik_E+'!$A$1:$G$286,3,0)</f>
        <v>University of Thessaly</v>
      </c>
      <c r="E382" s="174" t="s">
        <v>48</v>
      </c>
      <c r="F382" s="177" t="s">
        <v>21</v>
      </c>
      <c r="G382" s="175">
        <v>47391</v>
      </c>
      <c r="H382" s="174" t="s">
        <v>424</v>
      </c>
      <c r="I382" s="174" t="str">
        <f>VLOOKUP([1]!Tabela1[[#This Row],[wydział]],[1]słownik!$F$2:$G$12,2,0)</f>
        <v>dziedzina nauk inżynieryjno-technicznych / inżynieria mechaniczna</v>
      </c>
      <c r="J382" s="174" t="s">
        <v>425</v>
      </c>
      <c r="K382" s="174" t="str">
        <f>VLOOKUP(J382,[1]słownik!$I$2:$J$31,2,0)</f>
        <v>Mechanics and Metal Trades</v>
      </c>
      <c r="L382" s="174" t="s">
        <v>90</v>
      </c>
      <c r="M382" s="176">
        <v>3</v>
      </c>
      <c r="N382" s="176">
        <v>36</v>
      </c>
      <c r="O382" s="176">
        <v>3</v>
      </c>
      <c r="P382" s="176">
        <v>36</v>
      </c>
      <c r="Q382" s="174" t="str">
        <f>VLOOKUP('[1]lista umów'!$F374,'[1]słownik_E+'!$A$1:$G$286,7,0)</f>
        <v>www.uth.gr</v>
      </c>
      <c r="R382" s="174" t="str">
        <f>VLOOKUP('[1]lista umów'!$F374,'[1]słownik_E+'!$A$1:$G$286,6,0)</f>
        <v xml:space="preserve">irep@uth.gr </v>
      </c>
      <c r="S382" s="174" t="s">
        <v>427</v>
      </c>
      <c r="T382" s="174"/>
    </row>
    <row r="383" spans="1:20" s="9" customFormat="1" x14ac:dyDescent="0.25">
      <c r="A383" s="174" t="str">
        <f>VLOOKUP('[1]lista umów'!$F279,'[1]słownik_E+'!$A$1:$G$286,4,0)</f>
        <v>Hiszpania</v>
      </c>
      <c r="B383" s="174" t="s">
        <v>52</v>
      </c>
      <c r="C383" s="174" t="s">
        <v>422</v>
      </c>
      <c r="D383" s="174" t="s">
        <v>423</v>
      </c>
      <c r="E383" s="174" t="s">
        <v>54</v>
      </c>
      <c r="F383" s="174" t="s">
        <v>21</v>
      </c>
      <c r="G383" s="175">
        <v>46660</v>
      </c>
      <c r="H383" s="174" t="s">
        <v>424</v>
      </c>
      <c r="I383" s="174" t="str">
        <f>VLOOKUP([1]!Tabela1[[#This Row],[wydział]],[1]słownik!$F$2:$G$12,2,0)</f>
        <v>dziedzina nauk inżynieryjno-technicznych / inżynieria mechaniczna</v>
      </c>
      <c r="J383" s="174" t="s">
        <v>425</v>
      </c>
      <c r="K383" s="174" t="str">
        <f>VLOOKUP(J383,[1]słownik!$I$2:$J$31,2,0)</f>
        <v>Mechanics and Metal Trades</v>
      </c>
      <c r="L383" s="174" t="s">
        <v>24</v>
      </c>
      <c r="M383" s="176">
        <v>4</v>
      </c>
      <c r="N383" s="176">
        <v>20</v>
      </c>
      <c r="O383" s="176">
        <v>4</v>
      </c>
      <c r="P383" s="176">
        <v>20</v>
      </c>
      <c r="Q383" s="174" t="str">
        <f>VLOOKUP('[1]lista umów'!$F279,'[1]słownik_E+'!$A$1:$G$286,7,0)</f>
        <v>www.upm.es</v>
      </c>
      <c r="R383" s="192" t="s">
        <v>426</v>
      </c>
      <c r="S383" s="174" t="s">
        <v>427</v>
      </c>
      <c r="T383" s="174"/>
    </row>
    <row r="384" spans="1:20" s="9" customFormat="1" x14ac:dyDescent="0.25">
      <c r="A384" s="174" t="str">
        <f>VLOOKUP('[1]lista umów'!$F375,'[1]słownik_E+'!$A$1:$G$286,4,0)</f>
        <v>Hiszpania</v>
      </c>
      <c r="B384" s="174" t="s">
        <v>167</v>
      </c>
      <c r="C384" s="174" t="str">
        <f>VLOOKUP('[1]lista umów'!$F375,'[1]słownik_E+'!$A$1:$G$286,2,0)</f>
        <v>Universidad de Alicante</v>
      </c>
      <c r="D384" s="174" t="str">
        <f>VLOOKUP('[1]lista umów'!$F375,'[1]słownik_E+'!$A$1:$G$286,3,0)</f>
        <v>University of Alicante</v>
      </c>
      <c r="E384" s="174" t="s">
        <v>168</v>
      </c>
      <c r="F384" s="174" t="s">
        <v>21</v>
      </c>
      <c r="G384" s="175">
        <v>47026</v>
      </c>
      <c r="H384" s="174" t="s">
        <v>424</v>
      </c>
      <c r="I384" s="174" t="str">
        <f>VLOOKUP([1]!Tabela1[[#This Row],[wydział]],[1]słownik!$F$2:$G$12,2,0)</f>
        <v>dziedzina nauk inżynieryjno-technicznych / inżynieria mechaniczna</v>
      </c>
      <c r="J384" s="174" t="s">
        <v>425</v>
      </c>
      <c r="K384" s="174" t="str">
        <f>VLOOKUP(J384,[1]słownik!$I$2:$J$31,2,0)</f>
        <v>Mechanics and Metal Trades</v>
      </c>
      <c r="L384" s="174" t="s">
        <v>32</v>
      </c>
      <c r="M384" s="176">
        <v>1</v>
      </c>
      <c r="N384" s="176">
        <v>5</v>
      </c>
      <c r="O384" s="176">
        <v>1</v>
      </c>
      <c r="P384" s="176">
        <v>5</v>
      </c>
      <c r="Q384" s="174" t="str">
        <f>VLOOKUP('[1]lista umów'!$F375,'[1]słownik_E+'!$A$1:$G$286,7,0)</f>
        <v>http://ua.es</v>
      </c>
      <c r="R384" s="174" t="str">
        <f>VLOOKUP('[1]lista umów'!$F375,'[1]słownik_E+'!$A$1:$G$286,6,0)</f>
        <v>s.internacional@ua.es</v>
      </c>
      <c r="S384" s="174" t="s">
        <v>427</v>
      </c>
      <c r="T384" s="174"/>
    </row>
    <row r="385" spans="1:20" s="9" customFormat="1" x14ac:dyDescent="0.25">
      <c r="A385" s="174" t="str">
        <f>VLOOKUP('[1]lista umów'!$F376,'[1]słownik_E+'!$A$1:$G$286,4,0)</f>
        <v>Hiszpania</v>
      </c>
      <c r="B385" s="174" t="s">
        <v>169</v>
      </c>
      <c r="C385" s="174" t="s">
        <v>504</v>
      </c>
      <c r="D385" s="174" t="str">
        <f>VLOOKUP('[1]lista umów'!$F376,'[1]słownik_E+'!$A$1:$G$286,3,0)</f>
        <v>Technical University of Catalonia</v>
      </c>
      <c r="E385" s="174" t="s">
        <v>170</v>
      </c>
      <c r="F385" s="177" t="s">
        <v>21</v>
      </c>
      <c r="G385" s="175">
        <v>47026</v>
      </c>
      <c r="H385" s="174" t="s">
        <v>424</v>
      </c>
      <c r="I385" s="174" t="str">
        <f>VLOOKUP([1]!Tabela1[[#This Row],[wydział]],[1]słownik!$F$2:$G$12,2,0)</f>
        <v>dziedzina nauk inżynieryjno-technicznych / inżynieria mechaniczna</v>
      </c>
      <c r="J385" s="174" t="s">
        <v>425</v>
      </c>
      <c r="K385" s="174">
        <v>0</v>
      </c>
      <c r="L385" s="174" t="s">
        <v>24</v>
      </c>
      <c r="M385" s="176">
        <v>3</v>
      </c>
      <c r="N385" s="176">
        <v>15</v>
      </c>
      <c r="O385" s="176">
        <v>3</v>
      </c>
      <c r="P385" s="176">
        <v>15</v>
      </c>
      <c r="Q385" s="174" t="str">
        <f>VLOOKUP('[1]lista umów'!$F376,'[1]słownik_E+'!$A$1:$G$286,7,0)</f>
        <v>www.upc.edu</v>
      </c>
      <c r="R385" s="174" t="s">
        <v>505</v>
      </c>
      <c r="S385" s="174" t="s">
        <v>427</v>
      </c>
      <c r="T385" s="174"/>
    </row>
    <row r="386" spans="1:20" s="9" customFormat="1" x14ac:dyDescent="0.25">
      <c r="A386" s="174" t="str">
        <f>VLOOKUP('[1]lista umów'!$F377,'[1]słownik_E+'!$A$1:$G$286,4,0)</f>
        <v>Hiszpania</v>
      </c>
      <c r="B386" s="174" t="s">
        <v>453</v>
      </c>
      <c r="C386" s="174" t="str">
        <f>VLOOKUP('[1]lista umów'!$F377,'[1]słownik_E+'!$A$1:$G$286,2,0)</f>
        <v>Universidad de León</v>
      </c>
      <c r="D386" s="174" t="str">
        <f>VLOOKUP('[1]lista umów'!$F377,'[1]słownik_E+'!$A$1:$G$286,3,0)</f>
        <v>University of Leon</v>
      </c>
      <c r="E386" s="174" t="s">
        <v>454</v>
      </c>
      <c r="F386" s="174" t="s">
        <v>21</v>
      </c>
      <c r="G386" s="175">
        <v>46660</v>
      </c>
      <c r="H386" s="174" t="s">
        <v>424</v>
      </c>
      <c r="I386" s="174" t="str">
        <f>VLOOKUP([1]!Tabela1[[#This Row],[wydział]],[1]słownik!$F$2:$G$12,2,0)</f>
        <v>dziedzina nauk inżynieryjno-technicznych / inżynieria mechaniczna</v>
      </c>
      <c r="J386" s="174" t="s">
        <v>425</v>
      </c>
      <c r="K386" s="174" t="str">
        <f>VLOOKUP(J386,[1]słownik!$I$2:$J$31,2,0)</f>
        <v>Mechanics and Metal Trades</v>
      </c>
      <c r="L386" s="174" t="s">
        <v>24</v>
      </c>
      <c r="M386" s="176">
        <v>2</v>
      </c>
      <c r="N386" s="176">
        <v>20</v>
      </c>
      <c r="O386" s="176">
        <v>2</v>
      </c>
      <c r="P386" s="176">
        <v>20</v>
      </c>
      <c r="Q386" s="174" t="str">
        <f>VLOOKUP('[1]lista umów'!$F377,'[1]słownik_E+'!$A$1:$G$286,7,0)</f>
        <v>www.unileon.es</v>
      </c>
      <c r="R386" s="174" t="str">
        <f>VLOOKUP('[1]lista umów'!$F377,'[1]słownik_E+'!$A$1:$G$286,6,0)</f>
        <v xml:space="preserve">internacional@unileon.es </v>
      </c>
      <c r="S386" s="174" t="s">
        <v>427</v>
      </c>
      <c r="T386" s="174"/>
    </row>
    <row r="387" spans="1:20" s="9" customFormat="1" x14ac:dyDescent="0.25">
      <c r="A387" s="174" t="str">
        <f>VLOOKUP('[1]lista umów'!$F381,'[1]słownik_E+'!$A$1:$G$286,4,0)</f>
        <v>Hiszpania</v>
      </c>
      <c r="B387" s="174" t="s">
        <v>52</v>
      </c>
      <c r="C387" s="174" t="str">
        <f>VLOOKUP('[1]lista umów'!$F381,'[1]słownik_E+'!$A$1:$G$286,2,0)</f>
        <v>Universidad Carlos III de Madrid</v>
      </c>
      <c r="D387" s="174" t="str">
        <f>VLOOKUP('[1]lista umów'!$F381,'[1]słownik_E+'!$A$1:$G$286,3,0)</f>
        <v>Charles III University of Madrid</v>
      </c>
      <c r="E387" s="174" t="s">
        <v>458</v>
      </c>
      <c r="F387" s="174" t="s">
        <v>21</v>
      </c>
      <c r="G387" s="175">
        <v>47391</v>
      </c>
      <c r="H387" s="174" t="s">
        <v>424</v>
      </c>
      <c r="I387" s="174" t="str">
        <f>VLOOKUP([1]!Tabela1[[#This Row],[wydział]],[1]słownik!$F$2:$G$12,2,0)</f>
        <v>dziedzina nauk inżynieryjno-technicznych / inżynieria mechaniczna</v>
      </c>
      <c r="J387" s="174" t="s">
        <v>425</v>
      </c>
      <c r="K387" s="174" t="str">
        <f>VLOOKUP(J387,[1]słownik!$I$2:$J$31,2,0)</f>
        <v>Mechanics and Metal Trades</v>
      </c>
      <c r="L387" s="174" t="s">
        <v>24</v>
      </c>
      <c r="M387" s="176">
        <v>2</v>
      </c>
      <c r="N387" s="176">
        <v>12</v>
      </c>
      <c r="O387" s="176">
        <v>2</v>
      </c>
      <c r="P387" s="176">
        <v>12</v>
      </c>
      <c r="Q387" s="174" t="str">
        <f>VLOOKUP('[1]lista umów'!$F381,'[1]słownik_E+'!$A$1:$G$286,7,0)</f>
        <v>www.uc3m.es</v>
      </c>
      <c r="R387" s="174" t="str">
        <f>VLOOKUP('[1]lista umów'!$F381,'[1]słownik_E+'!$A$1:$G$286,6,0)</f>
        <v>internationaleps@uc3m.es; erasmus_partners@uc3m.es</v>
      </c>
      <c r="S387" s="174" t="s">
        <v>427</v>
      </c>
      <c r="T387" s="174"/>
    </row>
    <row r="388" spans="1:20" s="9" customFormat="1" x14ac:dyDescent="0.25">
      <c r="A388" s="174" t="str">
        <f>VLOOKUP('[1]lista umów'!$F382,'[1]słownik_E+'!$A$1:$G$286,4,0)</f>
        <v>Hiszpania</v>
      </c>
      <c r="B388" s="174" t="s">
        <v>55</v>
      </c>
      <c r="C388" s="174" t="str">
        <f>VLOOKUP('[1]lista umów'!$F382,'[1]słownik_E+'!$A$1:$G$286,2,0)</f>
        <v>Universidad de Málaga</v>
      </c>
      <c r="D388" s="174" t="str">
        <f>VLOOKUP('[1]lista umów'!$F382,'[1]słownik_E+'!$A$1:$G$286,3,0)</f>
        <v>University of Malaga</v>
      </c>
      <c r="E388" s="174" t="s">
        <v>56</v>
      </c>
      <c r="F388" s="177" t="s">
        <v>21</v>
      </c>
      <c r="G388" s="175">
        <v>47391</v>
      </c>
      <c r="H388" s="174" t="s">
        <v>424</v>
      </c>
      <c r="I388" s="174" t="str">
        <f>VLOOKUP([1]!Tabela1[[#This Row],[wydział]],[1]słownik!$F$2:$G$12,2,0)</f>
        <v>dziedzina nauk inżynieryjno-technicznych / inżynieria mechaniczna</v>
      </c>
      <c r="J388" s="174" t="s">
        <v>425</v>
      </c>
      <c r="K388" s="174" t="str">
        <f>VLOOKUP(J388,[1]słownik!$I$2:$J$31,2,0)</f>
        <v>Mechanics and Metal Trades</v>
      </c>
      <c r="L388" s="174" t="s">
        <v>24</v>
      </c>
      <c r="M388" s="176">
        <v>3</v>
      </c>
      <c r="N388" s="176">
        <v>15</v>
      </c>
      <c r="O388" s="176">
        <v>3</v>
      </c>
      <c r="P388" s="176">
        <v>15</v>
      </c>
      <c r="Q388" s="174" t="str">
        <f>VLOOKUP('[1]lista umów'!$F382,'[1]słownik_E+'!$A$1:$G$286,7,0)</f>
        <v>http://www.uma.es/</v>
      </c>
      <c r="R388" s="174" t="str">
        <f>VLOOKUP('[1]lista umów'!$F382,'[1]słownik_E+'!$A$1:$G$286,6,0)</f>
        <v>lbarranco@uma.es; submov.eii@uma.es;</v>
      </c>
      <c r="S388" s="174" t="s">
        <v>427</v>
      </c>
      <c r="T388" s="174"/>
    </row>
    <row r="389" spans="1:20" s="9" customFormat="1" x14ac:dyDescent="0.25">
      <c r="A389" s="174" t="str">
        <f>VLOOKUP('[1]lista umów'!$F383,'[1]słownik_E+'!$A$1:$G$286,4,0)</f>
        <v>Hiszpania</v>
      </c>
      <c r="B389" s="174" t="s">
        <v>308</v>
      </c>
      <c r="C389" s="174" t="str">
        <f>VLOOKUP('[1]lista umów'!$F383,'[1]słownik_E+'!$A$1:$G$286,2,0)</f>
        <v>Universitat Rovira i Virgili</v>
      </c>
      <c r="D389" s="174" t="str">
        <f>VLOOKUP('[1]lista umów'!$F383,'[1]słownik_E+'!$A$1:$G$286,3,0)</f>
        <v>University of Rovira i Virgili</v>
      </c>
      <c r="E389" s="174" t="s">
        <v>309</v>
      </c>
      <c r="F389" s="174" t="s">
        <v>21</v>
      </c>
      <c r="G389" s="175">
        <v>46660</v>
      </c>
      <c r="H389" s="174" t="s">
        <v>424</v>
      </c>
      <c r="I389" s="174" t="str">
        <f>VLOOKUP([1]!Tabela1[[#This Row],[wydział]],[1]słownik!$F$2:$G$12,2,0)</f>
        <v>dziedzina nauk inżynieryjno-technicznych / inżynieria mechaniczna</v>
      </c>
      <c r="J389" s="174" t="s">
        <v>425</v>
      </c>
      <c r="K389" s="174" t="str">
        <f>VLOOKUP(J389,[1]słownik!$I$2:$J$31,2,0)</f>
        <v>Mechanics and Metal Trades</v>
      </c>
      <c r="L389" s="174" t="s">
        <v>24</v>
      </c>
      <c r="M389" s="176">
        <v>2</v>
      </c>
      <c r="N389" s="176">
        <v>24</v>
      </c>
      <c r="O389" s="176">
        <v>2</v>
      </c>
      <c r="P389" s="176">
        <v>24</v>
      </c>
      <c r="Q389" s="174" t="str">
        <f>VLOOKUP('[1]lista umów'!$F383,'[1]słownik_E+'!$A$1:$G$286,7,0)</f>
        <v>www.urv.cat</v>
      </c>
      <c r="R389" s="174" t="str">
        <f>VLOOKUP('[1]lista umów'!$F383,'[1]słownik_E+'!$A$1:$G$286,6,0)</f>
        <v xml:space="preserve">mou@urv.cat </v>
      </c>
      <c r="S389" s="174" t="s">
        <v>427</v>
      </c>
      <c r="T389" s="174"/>
    </row>
    <row r="390" spans="1:20" s="9" customFormat="1" x14ac:dyDescent="0.25">
      <c r="A390" s="174" t="str">
        <f>VLOOKUP('[1]lista umów'!$F384,'[1]słownik_E+'!$A$1:$G$286,4,0)</f>
        <v>Hiszpania</v>
      </c>
      <c r="B390" s="174" t="s">
        <v>308</v>
      </c>
      <c r="C390" s="174" t="s">
        <v>310</v>
      </c>
      <c r="D390" s="174" t="str">
        <f>VLOOKUP('[1]lista umów'!$F384,'[1]słownik_E+'!$A$1:$G$286,3,0)</f>
        <v>University of Rovira i Virgili</v>
      </c>
      <c r="E390" s="174" t="s">
        <v>309</v>
      </c>
      <c r="F390" s="174" t="s">
        <v>21</v>
      </c>
      <c r="G390" s="175">
        <v>47026</v>
      </c>
      <c r="H390" s="174" t="s">
        <v>424</v>
      </c>
      <c r="I390" s="174" t="str">
        <f>VLOOKUP([1]!Tabela1[[#This Row],[wydział]],[1]słownik!$F$2:$G$12,2,0)</f>
        <v>dziedzina nauk inżynieryjno-technicznych / inżynieria mechaniczna</v>
      </c>
      <c r="J390" s="174" t="s">
        <v>516</v>
      </c>
      <c r="K390" s="174" t="s">
        <v>517</v>
      </c>
      <c r="L390" s="174" t="s">
        <v>32</v>
      </c>
      <c r="M390" s="176">
        <v>4</v>
      </c>
      <c r="N390" s="176">
        <v>40</v>
      </c>
      <c r="O390" s="176">
        <v>4</v>
      </c>
      <c r="P390" s="176">
        <v>40</v>
      </c>
      <c r="Q390" s="174" t="str">
        <f>VLOOKUP('[1]lista umów'!$F384,'[1]słownik_E+'!$A$1:$G$286,7,0)</f>
        <v>www.urv.cat</v>
      </c>
      <c r="R390" s="174" t="str">
        <f>VLOOKUP('[1]lista umów'!$F384,'[1]słownik_E+'!$A$1:$G$286,6,0)</f>
        <v xml:space="preserve">mou@urv.cat </v>
      </c>
      <c r="S390" s="174" t="s">
        <v>427</v>
      </c>
      <c r="T390" s="180"/>
    </row>
    <row r="391" spans="1:20" s="9" customFormat="1" x14ac:dyDescent="0.25">
      <c r="A391" s="174" t="str">
        <f>VLOOKUP('[1]lista umów'!$F385,'[1]słownik_E+'!$A$1:$G$286,4,0)</f>
        <v>Hiszpania</v>
      </c>
      <c r="B391" s="174" t="s">
        <v>428</v>
      </c>
      <c r="C391" s="174" t="str">
        <f>VLOOKUP('[1]lista umów'!$F385,'[1]słownik_E+'!$A$1:$G$286,2,0)</f>
        <v>Universidad de Valladolid</v>
      </c>
      <c r="D391" s="174" t="str">
        <f>VLOOKUP('[1]lista umów'!$F385,'[1]słownik_E+'!$A$1:$G$286,3,0)</f>
        <v>University of Valladolid</v>
      </c>
      <c r="E391" s="174" t="s">
        <v>429</v>
      </c>
      <c r="F391" s="174" t="s">
        <v>21</v>
      </c>
      <c r="G391" s="175">
        <v>46660</v>
      </c>
      <c r="H391" s="174" t="s">
        <v>424</v>
      </c>
      <c r="I391" s="174" t="str">
        <f>VLOOKUP([1]!Tabela1[[#This Row],[wydział]],[1]słownik!$F$2:$G$12,2,0)</f>
        <v>dziedzina nauk inżynieryjno-technicznych / inżynieria mechaniczna</v>
      </c>
      <c r="J391" s="174" t="s">
        <v>425</v>
      </c>
      <c r="K391" s="174" t="str">
        <f>VLOOKUP(J391,[1]słownik!$I$2:$J$31,2,0)</f>
        <v>Mechanics and Metal Trades</v>
      </c>
      <c r="L391" s="174" t="s">
        <v>32</v>
      </c>
      <c r="M391" s="176">
        <v>2</v>
      </c>
      <c r="N391" s="176">
        <v>12</v>
      </c>
      <c r="O391" s="176">
        <v>2</v>
      </c>
      <c r="P391" s="176">
        <v>12</v>
      </c>
      <c r="Q391" s="174" t="str">
        <f>VLOOKUP('[1]lista umów'!$F385,'[1]słownik_E+'!$A$1:$G$286,7,0)</f>
        <v>http://www.uva.es/</v>
      </c>
      <c r="R391" s="174" t="str">
        <f>VLOOKUP('[1]lista umów'!$F385,'[1]słownik_E+'!$A$1:$G$286,6,0)</f>
        <v xml:space="preserve">relint@uva.es </v>
      </c>
      <c r="S391" s="174" t="s">
        <v>427</v>
      </c>
      <c r="T391" s="174"/>
    </row>
    <row r="392" spans="1:20" s="9" customFormat="1" x14ac:dyDescent="0.25">
      <c r="A392" s="174" t="str">
        <f>VLOOKUP('[1]lista umów'!$F386,'[1]słownik_E+'!$A$1:$G$286,4,0)</f>
        <v>Hiszpania</v>
      </c>
      <c r="B392" s="174" t="s">
        <v>518</v>
      </c>
      <c r="C392" s="174" t="str">
        <f>VLOOKUP('[1]lista umów'!$F386,'[1]słownik_E+'!$A$1:$G$286,2,0)</f>
        <v>Universidade de Vigo</v>
      </c>
      <c r="D392" s="174" t="str">
        <f>VLOOKUP('[1]lista umów'!$F386,'[1]słownik_E+'!$A$1:$G$286,3,0)</f>
        <v>University of Vigo</v>
      </c>
      <c r="E392" s="174" t="s">
        <v>519</v>
      </c>
      <c r="F392" s="177" t="s">
        <v>21</v>
      </c>
      <c r="G392" s="175">
        <v>46660</v>
      </c>
      <c r="H392" s="174" t="s">
        <v>424</v>
      </c>
      <c r="I392" s="174" t="str">
        <f>VLOOKUP([1]!Tabela1[[#This Row],[wydział]],[1]słownik!$F$2:$G$12,2,0)</f>
        <v>dziedzina nauk inżynieryjno-technicznych / inżynieria mechaniczna</v>
      </c>
      <c r="J392" s="174" t="s">
        <v>425</v>
      </c>
      <c r="K392" s="174" t="str">
        <f>VLOOKUP(J392,[1]słownik!$I$2:$J$31,2,0)</f>
        <v>Mechanics and Metal Trades</v>
      </c>
      <c r="L392" s="174" t="s">
        <v>24</v>
      </c>
      <c r="M392" s="176">
        <v>2</v>
      </c>
      <c r="N392" s="176">
        <v>18</v>
      </c>
      <c r="O392" s="176">
        <v>2</v>
      </c>
      <c r="P392" s="176">
        <v>18</v>
      </c>
      <c r="Q392" s="174" t="str">
        <f>VLOOKUP('[1]lista umów'!$F386,'[1]słownik_E+'!$A$1:$G$286,7,0)</f>
        <v>www.uvigo.es</v>
      </c>
      <c r="R392" s="174" t="str">
        <f>VLOOKUP('[1]lista umów'!$F386,'[1]słownik_E+'!$A$1:$G$286,6,0)</f>
        <v>incoming.ori@uvigo.es; agreements.ori@uvigo.es</v>
      </c>
      <c r="S392" s="174" t="s">
        <v>427</v>
      </c>
      <c r="T392" s="174"/>
    </row>
    <row r="393" spans="1:20" s="9" customFormat="1" x14ac:dyDescent="0.25">
      <c r="A393" s="177" t="str">
        <f>VLOOKUP('[1]lista umów'!$F390,'[1]słownik_E+'!$A$1:$G$286,4,0)</f>
        <v>Hiszpania</v>
      </c>
      <c r="B393" s="177" t="str">
        <f>VLOOKUP('[1]lista umów'!$F390,'[1]słownik_E+'!$A$1:$G$286,5,0)</f>
        <v>Bilbao</v>
      </c>
      <c r="C393" s="177" t="s">
        <v>521</v>
      </c>
      <c r="D393" s="177" t="str">
        <f>VLOOKUP('[1]lista umów'!$F390,'[1]słownik_E+'!$A$1:$G$286,3,0)</f>
        <v>University of Deusto</v>
      </c>
      <c r="E393" s="177" t="s">
        <v>522</v>
      </c>
      <c r="F393" s="177" t="s">
        <v>21</v>
      </c>
      <c r="G393" s="178">
        <v>47391</v>
      </c>
      <c r="H393" s="177" t="s">
        <v>424</v>
      </c>
      <c r="I393" s="177" t="str">
        <f>VLOOKUP([1]!Tabela1[[#This Row],[wydział]],[1]słownik!$F$2:$G$12,2,0)</f>
        <v>dziedzina nauk inżynieryjno-technicznych / inżynieria mechaniczna</v>
      </c>
      <c r="J393" s="177" t="s">
        <v>516</v>
      </c>
      <c r="K393" s="177" t="s">
        <v>517</v>
      </c>
      <c r="L393" s="177" t="s">
        <v>41</v>
      </c>
      <c r="M393" s="179">
        <v>2</v>
      </c>
      <c r="N393" s="179">
        <v>20</v>
      </c>
      <c r="O393" s="179">
        <v>2</v>
      </c>
      <c r="P393" s="179">
        <v>20</v>
      </c>
      <c r="Q393" s="177" t="str">
        <f>VLOOKUP('[1]lista umów'!$F390,'[1]słownik_E+'!$A$1:$G$286,7,0)</f>
        <v>https://www.deusto.es/en/home</v>
      </c>
      <c r="R393" s="177" t="str">
        <f>VLOOKUP('[1]lista umów'!$F390,'[1]słownik_E+'!$A$1:$G$286,6,0)</f>
        <v>enrique.onieva@deusto.es</v>
      </c>
      <c r="S393" s="177" t="s">
        <v>427</v>
      </c>
      <c r="T393" s="177"/>
    </row>
    <row r="394" spans="1:20" s="9" customFormat="1" x14ac:dyDescent="0.25">
      <c r="A394" s="174" t="str">
        <f>VLOOKUP('[1]lista umów'!$F462,'[1]słownik_E+'!$A$1:$G$286,4,0)</f>
        <v>Hiszpania</v>
      </c>
      <c r="B394" s="174" t="s">
        <v>52</v>
      </c>
      <c r="C394" s="174" t="s">
        <v>513</v>
      </c>
      <c r="D394" s="174" t="s">
        <v>514</v>
      </c>
      <c r="E394" s="174" t="s">
        <v>54</v>
      </c>
      <c r="F394" s="177" t="s">
        <v>21</v>
      </c>
      <c r="G394" s="175">
        <v>47391</v>
      </c>
      <c r="H394" s="174" t="s">
        <v>424</v>
      </c>
      <c r="I394" s="174" t="str">
        <f>VLOOKUP([1]!Tabela1[[#This Row],[wydział]],[1]słownik!$F$2:$G$12,2,0)</f>
        <v>dziedzina nauk inżynieryjno-technicznych / inżynieria mechaniczna</v>
      </c>
      <c r="J394" s="174" t="s">
        <v>425</v>
      </c>
      <c r="K394" s="174" t="str">
        <f>VLOOKUP(J394,[1]słownik!$I$2:$J$31,2,0)</f>
        <v>Mechanics and Metal Trades</v>
      </c>
      <c r="L394" s="174" t="s">
        <v>90</v>
      </c>
      <c r="M394" s="176">
        <v>2</v>
      </c>
      <c r="N394" s="176">
        <v>12</v>
      </c>
      <c r="O394" s="176">
        <v>2</v>
      </c>
      <c r="P394" s="176">
        <v>12</v>
      </c>
      <c r="Q394" s="174" t="str">
        <f>VLOOKUP('[1]lista umów'!$F462,'[1]słownik_E+'!$A$1:$G$286,7,0)</f>
        <v>www.upm.es</v>
      </c>
      <c r="R394" s="174" t="s">
        <v>515</v>
      </c>
      <c r="S394" s="174" t="s">
        <v>427</v>
      </c>
      <c r="T394" s="174"/>
    </row>
    <row r="395" spans="1:20" s="9" customFormat="1" x14ac:dyDescent="0.25">
      <c r="A395" s="183" t="str">
        <f>VLOOKUP('[1]lista umów'!$F596,'[1]słownik_E+'!$A$1:$G$286,4,0)</f>
        <v>Hiszpania</v>
      </c>
      <c r="B395" s="183" t="str">
        <f>VLOOKUP('[1]lista umów'!$F596,'[1]słownik_E+'!$A$1:$G$286,5,0)</f>
        <v>Bilbao</v>
      </c>
      <c r="C395" s="183" t="str">
        <f>VLOOKUP('[1]lista umów'!$F596,'[1]słownik_E+'!$A$1:$G$286,2,0)</f>
        <v>Universidad de Deusto</v>
      </c>
      <c r="D395" s="183" t="str">
        <f>VLOOKUP('[1]lista umów'!$F596,'[1]słownik_E+'!$A$1:$G$286,3,0)</f>
        <v>University of Deusto</v>
      </c>
      <c r="E395" s="184" t="s">
        <v>522</v>
      </c>
      <c r="F395" s="183" t="s">
        <v>21</v>
      </c>
      <c r="G395" s="178">
        <v>47391</v>
      </c>
      <c r="H395" s="183" t="s">
        <v>424</v>
      </c>
      <c r="I395" s="183"/>
      <c r="J395" s="185" t="s">
        <v>516</v>
      </c>
      <c r="K395" s="183"/>
      <c r="L395" s="183" t="s">
        <v>32</v>
      </c>
      <c r="M395" s="186">
        <v>2</v>
      </c>
      <c r="N395" s="186">
        <v>20</v>
      </c>
      <c r="O395" s="186">
        <v>2</v>
      </c>
      <c r="P395" s="186">
        <v>20</v>
      </c>
      <c r="Q395" s="183" t="str">
        <f>VLOOKUP('[1]lista umów'!$F596,'[1]słownik_E+'!$A$1:$G$286,7,0)</f>
        <v>https://www.deusto.es/en/home</v>
      </c>
      <c r="R395" s="183" t="str">
        <f>VLOOKUP('[1]lista umów'!$F596,'[1]słownik_E+'!$A$1:$G$286,6,0)</f>
        <v>enrique.onieva@deusto.es</v>
      </c>
      <c r="S395" s="183" t="s">
        <v>427</v>
      </c>
      <c r="T395" s="183"/>
    </row>
    <row r="396" spans="1:20" s="9" customFormat="1" x14ac:dyDescent="0.25">
      <c r="A396" s="183" t="str">
        <f>VLOOKUP('[1]lista umów'!$F604,'[1]słownik_E+'!$A$1:$G$286,4,0)</f>
        <v>Hiszpania</v>
      </c>
      <c r="B396" s="183" t="str">
        <f>VLOOKUP('[1]lista umów'!$F604,'[1]słownik_E+'!$A$1:$G$286,5,0)</f>
        <v>Cartagena</v>
      </c>
      <c r="C396" s="183" t="str">
        <f>VLOOKUP('[1]lista umów'!$F604,'[1]słownik_E+'!$A$1:$G$286,2,0)</f>
        <v>Universidad Politécnica de Cartagena</v>
      </c>
      <c r="D396" s="183" t="str">
        <f>VLOOKUP('[1]lista umów'!$F604,'[1]słownik_E+'!$A$1:$G$286,3,0)</f>
        <v>Polytechnic University of Cartagena</v>
      </c>
      <c r="E396" s="187" t="s">
        <v>178</v>
      </c>
      <c r="F396" s="183" t="s">
        <v>21</v>
      </c>
      <c r="G396" s="178">
        <v>47026</v>
      </c>
      <c r="H396" s="183" t="s">
        <v>424</v>
      </c>
      <c r="I396" s="183"/>
      <c r="J396" s="183" t="s">
        <v>425</v>
      </c>
      <c r="K396" s="183"/>
      <c r="L396" s="183" t="s">
        <v>41</v>
      </c>
      <c r="M396" s="186">
        <v>1</v>
      </c>
      <c r="N396" s="186">
        <v>10</v>
      </c>
      <c r="O396" s="186">
        <v>1</v>
      </c>
      <c r="P396" s="186">
        <v>10</v>
      </c>
      <c r="Q396" s="188" t="str">
        <f>VLOOKUP('[1]lista umów'!$F604,'[1]słownik_E+'!$A$1:$G$286,7,0)</f>
        <v>https://www.upct.es/</v>
      </c>
      <c r="R396" s="188" t="str">
        <f>VLOOKUP('[1]lista umów'!$F604,'[1]słownik_E+'!$A$1:$G$286,6,0)</f>
        <v>incoming@upct.es</v>
      </c>
      <c r="S396" s="183" t="s">
        <v>427</v>
      </c>
      <c r="T396" s="183"/>
    </row>
    <row r="397" spans="1:20" s="9" customFormat="1" x14ac:dyDescent="0.25">
      <c r="A397" s="183" t="str">
        <f>VLOOKUP('[1]lista umów'!$F664,'[1]słownik_E+'!$A$1:$G$286,4,0)</f>
        <v>Hiszpania</v>
      </c>
      <c r="B397" s="183" t="str">
        <f>VLOOKUP('[1]lista umów'!$F664,'[1]słownik_E+'!$A$1:$G$286,5,0)</f>
        <v>Jaén</v>
      </c>
      <c r="C397" s="183" t="str">
        <f>VLOOKUP('[1]lista umów'!$F664,'[1]słownik_E+'!$A$1:$G$286,2,0)</f>
        <v>Universidad de Jaén</v>
      </c>
      <c r="D397" s="183" t="str">
        <f>VLOOKUP('[1]lista umów'!$F664,'[1]słownik_E+'!$A$1:$G$350,3,0)</f>
        <v>Jaen University</v>
      </c>
      <c r="E397" s="179" t="s">
        <v>225</v>
      </c>
      <c r="F397" s="183" t="s">
        <v>21</v>
      </c>
      <c r="G397" s="193">
        <v>46660</v>
      </c>
      <c r="H397" s="183" t="s">
        <v>424</v>
      </c>
      <c r="I397" s="182" t="str">
        <f>VLOOKUP([1]!Tabela1[[#This Row],[wydział]],[1]słownik!$F$2:$G$12,2,0)</f>
        <v>dziedzina nauk inżynieryjno-technicznych / inżynieria mechaniczna</v>
      </c>
      <c r="J397" s="183" t="s">
        <v>425</v>
      </c>
      <c r="K397" s="183" t="str">
        <f>VLOOKUP(J397,[1]słownik!$I$2:$J$31,2,0)</f>
        <v>Mechanics and Metal Trades</v>
      </c>
      <c r="L397" s="183" t="s">
        <v>32</v>
      </c>
      <c r="M397" s="179">
        <v>2</v>
      </c>
      <c r="N397" s="179">
        <v>12</v>
      </c>
      <c r="O397" s="179">
        <v>2</v>
      </c>
      <c r="P397" s="179">
        <v>12</v>
      </c>
      <c r="Q397" s="183" t="str">
        <f>VLOOKUP('[1]lista umów'!$F664,'[1]słownik_E+'!$A$1:$G$286,7,0)</f>
        <v>htttp://www.ujaen.es</v>
      </c>
      <c r="R397" s="183" t="str">
        <f>VLOOKUP('[1]lista umów'!$F664,'[1]słownik_E+'!$A$1:$G$286,6,0)</f>
        <v xml:space="preserve">dprendon@ujaen.es;   secrel@ujaen.es </v>
      </c>
      <c r="S397" s="183" t="s">
        <v>427</v>
      </c>
      <c r="T397" s="183"/>
    </row>
    <row r="398" spans="1:20" s="9" customFormat="1" x14ac:dyDescent="0.25">
      <c r="A398" s="183" t="str">
        <f>VLOOKUP('[1]lista umów'!$F624,'[1]słownik_E+'!$A$1:$G$286,4,0)</f>
        <v>Hiszpania</v>
      </c>
      <c r="B398" s="183" t="str">
        <f>VLOOKUP('[1]lista umów'!$F624,'[1]słownik_E+'!$A$1:$G$286,5,0)</f>
        <v>Madrid</v>
      </c>
      <c r="C398" s="183" t="str">
        <f>VLOOKUP('[1]lista umów'!$F624,'[1]słownik_E+'!$A$1:$G$286,2,0)</f>
        <v>Universidad Politécnica de Madrid (UPM)</v>
      </c>
      <c r="D398" s="183" t="str">
        <f>VLOOKUP('[1]lista umów'!$F624,'[1]słownik_E+'!$A$1:$G$286,3,0)</f>
        <v>Technical University of Madrid</v>
      </c>
      <c r="E398" s="187" t="s">
        <v>54</v>
      </c>
      <c r="F398" s="183" t="s">
        <v>21</v>
      </c>
      <c r="G398" s="178">
        <v>47391</v>
      </c>
      <c r="H398" s="183" t="s">
        <v>424</v>
      </c>
      <c r="I398" s="183" t="s">
        <v>730</v>
      </c>
      <c r="J398" s="183" t="s">
        <v>485</v>
      </c>
      <c r="K398" s="183" t="s">
        <v>731</v>
      </c>
      <c r="L398" s="183" t="s">
        <v>24</v>
      </c>
      <c r="M398" s="186">
        <v>2</v>
      </c>
      <c r="N398" s="186">
        <v>20</v>
      </c>
      <c r="O398" s="186">
        <v>2</v>
      </c>
      <c r="P398" s="186">
        <v>20</v>
      </c>
      <c r="Q398" s="188" t="str">
        <f>VLOOKUP('[1]lista umów'!$F624,'[1]słownik_E+'!$A$1:$G$286,7,0)</f>
        <v>www.upm.es</v>
      </c>
      <c r="R398" s="196" t="str">
        <f>VLOOKUP('[1]lista umów'!$F624,'[1]słownik_E+'!$A$1:$G$286,6,0)</f>
        <v xml:space="preserve"> intercambio.arquitectura@upm.es ;
Entrantes.intercambio.arquitectura@upm.es</v>
      </c>
      <c r="S398" s="183" t="s">
        <v>427</v>
      </c>
      <c r="T398" s="183"/>
    </row>
    <row r="399" spans="1:20" s="9" customFormat="1" x14ac:dyDescent="0.25">
      <c r="A399" s="174" t="str">
        <f>VLOOKUP('[1]lista umów'!$F387,'[1]słownik_E+'!$A$1:$G$286,4,0)</f>
        <v>Łotwa</v>
      </c>
      <c r="B399" s="174" t="s">
        <v>67</v>
      </c>
      <c r="C399" s="174" t="str">
        <f>VLOOKUP('[1]lista umów'!$F387,'[1]słownik_E+'!$A$1:$G$286,2,0)</f>
        <v>Rīgas Tehniskā universitāte</v>
      </c>
      <c r="D399" s="174" t="str">
        <f>VLOOKUP('[1]lista umów'!$F387,'[1]słownik_E+'!$A$1:$G$286,3,0)</f>
        <v>Riga Technical University</v>
      </c>
      <c r="E399" s="174" t="s">
        <v>68</v>
      </c>
      <c r="F399" s="174" t="s">
        <v>21</v>
      </c>
      <c r="G399" s="175">
        <v>46660</v>
      </c>
      <c r="H399" s="174" t="s">
        <v>424</v>
      </c>
      <c r="I399" s="174" t="str">
        <f>VLOOKUP([1]!Tabela1[[#This Row],[wydział]],[1]słownik!$F$2:$G$12,2,0)</f>
        <v>dziedzina nauk inżynieryjno-technicznych / inżynieria mechaniczna</v>
      </c>
      <c r="J399" s="174" t="s">
        <v>425</v>
      </c>
      <c r="K399" s="174" t="str">
        <f>VLOOKUP(J399,[1]słownik!$I$2:$J$31,2,0)</f>
        <v>Mechanics and Metal Trades</v>
      </c>
      <c r="L399" s="174" t="s">
        <v>24</v>
      </c>
      <c r="M399" s="176">
        <v>2</v>
      </c>
      <c r="N399" s="176">
        <v>10</v>
      </c>
      <c r="O399" s="176">
        <v>2</v>
      </c>
      <c r="P399" s="176">
        <v>10</v>
      </c>
      <c r="Q399" s="174" t="str">
        <f>VLOOKUP('[1]lista umów'!$F387,'[1]słownik_E+'!$A$1:$G$286,7,0)</f>
        <v>www.rtu.lv</v>
      </c>
      <c r="R399" s="174" t="str">
        <f>VLOOKUP('[1]lista umów'!$F387,'[1]słownik_E+'!$A$1:$G$286,6,0)</f>
        <v xml:space="preserve">incomingexchange@rtu.lv; jolanta.jurevica@rtu.lv </v>
      </c>
      <c r="S399" s="174" t="s">
        <v>427</v>
      </c>
      <c r="T399" s="174"/>
    </row>
    <row r="400" spans="1:20" s="9" customFormat="1" x14ac:dyDescent="0.25">
      <c r="A400" s="174" t="str">
        <f>VLOOKUP('[1]lista umów'!$F389,'[1]słownik_E+'!$A$1:$G$286,4,0)</f>
        <v>Niemcy</v>
      </c>
      <c r="B400" s="174" t="str">
        <f>VLOOKUP('[1]lista umów'!$F389,'[1]słownik_E+'!$A$1:$G$286,5,0)</f>
        <v>Berlin</v>
      </c>
      <c r="C400" s="174" t="str">
        <f>VLOOKUP('[1]lista umów'!$F389,'[1]słownik_E+'!$A$1:$G$286,2,0)</f>
        <v>Technische Universität Berlin</v>
      </c>
      <c r="D400" s="174" t="str">
        <f>VLOOKUP('[1]lista umów'!$F389,'[1]słownik_E+'!$A$1:$G$286,3,0)</f>
        <v>Berlin University of Technology</v>
      </c>
      <c r="E400" s="174" t="s">
        <v>520</v>
      </c>
      <c r="F400" s="174" t="s">
        <v>21</v>
      </c>
      <c r="G400" s="175">
        <v>47026</v>
      </c>
      <c r="H400" s="174" t="s">
        <v>424</v>
      </c>
      <c r="I400" s="174" t="str">
        <f>VLOOKUP([1]!Tabela1[[#This Row],[wydział]],[1]słownik!$F$2:$G$12,2,0)</f>
        <v>dziedzina nauk inżynieryjno-technicznych / inżynieria mechaniczna</v>
      </c>
      <c r="J400" s="174" t="s">
        <v>425</v>
      </c>
      <c r="K400" s="174" t="str">
        <f>VLOOKUP(J400,[1]słownik!$I$2:$J$31,2,0)</f>
        <v>Mechanics and Metal Trades</v>
      </c>
      <c r="L400" s="174" t="s">
        <v>32</v>
      </c>
      <c r="M400" s="176">
        <v>2</v>
      </c>
      <c r="N400" s="176">
        <v>12</v>
      </c>
      <c r="O400" s="176">
        <v>2</v>
      </c>
      <c r="P400" s="176">
        <v>12</v>
      </c>
      <c r="Q400" s="174" t="str">
        <f>VLOOKUP('[1]lista umów'!$F389,'[1]słownik_E+'!$A$1:$G$286,7,0)</f>
        <v>http://www.tu-berlin.de</v>
      </c>
      <c r="R400" s="174" t="str">
        <f>VLOOKUP('[1]lista umów'!$F389,'[1]słownik_E+'!$A$1:$G$286,6,0)</f>
        <v>exchange.programmes@tu-berlin.de; amelie.krueger@tu-berlin.de</v>
      </c>
      <c r="S400" s="174" t="s">
        <v>427</v>
      </c>
      <c r="T400" s="174"/>
    </row>
    <row r="401" spans="1:20" s="9" customFormat="1" x14ac:dyDescent="0.25">
      <c r="A401" s="174" t="str">
        <f>VLOOKUP('[1]lista umów'!$F391,'[1]słownik_E+'!$A$1:$G$286,4,0)</f>
        <v>Niemcy</v>
      </c>
      <c r="B401" s="174" t="s">
        <v>196</v>
      </c>
      <c r="C401" s="174" t="str">
        <f>VLOOKUP('[1]lista umów'!$F391,'[1]słownik_E+'!$A$1:$G$286,2,0)</f>
        <v>Technische Universität Braunschweig</v>
      </c>
      <c r="D401" s="174" t="str">
        <f>VLOOKUP('[1]lista umów'!$F391,'[1]słownik_E+'!$A$1:$G$286,3,0)</f>
        <v>Technical University of Braunschweig</v>
      </c>
      <c r="E401" s="174" t="s">
        <v>197</v>
      </c>
      <c r="F401" s="174" t="s">
        <v>21</v>
      </c>
      <c r="G401" s="175">
        <v>46660</v>
      </c>
      <c r="H401" s="174" t="s">
        <v>424</v>
      </c>
      <c r="I401" s="174" t="str">
        <f>VLOOKUP([1]!Tabela1[[#This Row],[wydział]],[1]słownik!$F$2:$G$12,2,0)</f>
        <v>dziedzina nauk inżynieryjno-technicznych / inżynieria mechaniczna</v>
      </c>
      <c r="J401" s="174" t="s">
        <v>425</v>
      </c>
      <c r="K401" s="174" t="str">
        <f>VLOOKUP(J401,[1]słownik!$I$2:$J$31,2,0)</f>
        <v>Mechanics and Metal Trades</v>
      </c>
      <c r="L401" s="174" t="s">
        <v>24</v>
      </c>
      <c r="M401" s="176">
        <v>4</v>
      </c>
      <c r="N401" s="176">
        <v>24</v>
      </c>
      <c r="O401" s="176">
        <v>4</v>
      </c>
      <c r="P401" s="176">
        <v>24</v>
      </c>
      <c r="Q401" s="174" t="str">
        <f>VLOOKUP('[1]lista umów'!$F391,'[1]słownik_E+'!$A$1:$G$286,7,0)</f>
        <v>https://www.tu-braunschweig.de/</v>
      </c>
      <c r="R401" s="174" t="str">
        <f>VLOOKUP('[1]lista umów'!$F391,'[1]słownik_E+'!$A$1:$G$286,6,0)</f>
        <v>exchange@tu-braunschweig.de</v>
      </c>
      <c r="S401" s="174" t="s">
        <v>427</v>
      </c>
      <c r="T401" s="174"/>
    </row>
    <row r="402" spans="1:20" s="9" customFormat="1" x14ac:dyDescent="0.25">
      <c r="A402" s="177" t="str">
        <f>VLOOKUP('[1]lista umów'!$F392,'[1]słownik_E+'!$A$1:$G$286,4,0)</f>
        <v>Niemcy</v>
      </c>
      <c r="B402" s="177" t="s">
        <v>71</v>
      </c>
      <c r="C402" s="177" t="str">
        <f>VLOOKUP('[1]lista umów'!$F392,'[1]słownik_E+'!$A$1:$G$286,2,0)</f>
        <v>Brandenburgische Technische Universität Cottbus-Senftenberg</v>
      </c>
      <c r="D402" s="177" t="str">
        <f>VLOOKUP('[1]lista umów'!$F392,'[1]słownik_E+'!$A$1:$G$286,3,0)</f>
        <v>Brandenburg University of Technology Cottbus</v>
      </c>
      <c r="E402" s="177" t="s">
        <v>72</v>
      </c>
      <c r="F402" s="177" t="s">
        <v>21</v>
      </c>
      <c r="G402" s="178">
        <v>46660</v>
      </c>
      <c r="H402" s="177" t="s">
        <v>424</v>
      </c>
      <c r="I402" s="177" t="str">
        <f>VLOOKUP([1]!Tabela1[[#This Row],[wydział]],[1]słownik!$F$2:$G$12,2,0)</f>
        <v>dziedzina nauk inżynieryjno-technicznych / inżynieria mechaniczna</v>
      </c>
      <c r="J402" s="177" t="s">
        <v>425</v>
      </c>
      <c r="K402" s="177" t="str">
        <f>VLOOKUP(J402,[1]słownik!$I$2:$J$31,2,0)</f>
        <v>Mechanics and Metal Trades</v>
      </c>
      <c r="L402" s="177" t="s">
        <v>41</v>
      </c>
      <c r="M402" s="179">
        <v>6</v>
      </c>
      <c r="N402" s="179">
        <v>60</v>
      </c>
      <c r="O402" s="179">
        <v>0</v>
      </c>
      <c r="P402" s="179">
        <v>0</v>
      </c>
      <c r="Q402" s="177" t="str">
        <f>VLOOKUP('[1]lista umów'!$F392,'[1]słownik_E+'!$A$1:$G$286,7,0)</f>
        <v>https://www.b-tu.de/</v>
      </c>
      <c r="R402" s="177" t="str">
        <f>VLOOKUP('[1]lista umów'!$F392,'[1]słownik_E+'!$A$1:$G$286,6,0)</f>
        <v>michael.mannel@b-tu.de</v>
      </c>
      <c r="S402" s="177" t="s">
        <v>427</v>
      </c>
      <c r="T402" s="177"/>
    </row>
    <row r="403" spans="1:20" s="9" customFormat="1" x14ac:dyDescent="0.25">
      <c r="A403" s="174" t="str">
        <f>VLOOKUP('[1]lista umów'!$F393,'[1]słownik_E+'!$A$1:$G$286,4,0)</f>
        <v>Niemcy</v>
      </c>
      <c r="B403" s="174" t="s">
        <v>73</v>
      </c>
      <c r="C403" s="174" t="str">
        <f>VLOOKUP('[1]lista umów'!$F393,'[1]słownik_E+'!$A$1:$G$286,2,0)</f>
        <v>Technische Universität Dortmund</v>
      </c>
      <c r="D403" s="174" t="str">
        <f>VLOOKUP('[1]lista umów'!$F393,'[1]słownik_E+'!$A$1:$G$286,3,0)</f>
        <v>TU Dortmund University</v>
      </c>
      <c r="E403" s="181" t="s">
        <v>74</v>
      </c>
      <c r="F403" s="174" t="s">
        <v>21</v>
      </c>
      <c r="G403" s="175">
        <v>47391</v>
      </c>
      <c r="H403" s="174" t="s">
        <v>424</v>
      </c>
      <c r="I403" s="174" t="str">
        <f>VLOOKUP([1]!Tabela1[[#This Row],[wydział]],[1]słownik!$F$2:$G$12,2,0)</f>
        <v>dziedzina nauk inżynieryjno-technicznych / inżynieria mechaniczna</v>
      </c>
      <c r="J403" s="174" t="s">
        <v>425</v>
      </c>
      <c r="K403" s="174" t="str">
        <f>VLOOKUP(J403,[1]słownik!$I$2:$J$31,2,0)</f>
        <v>Mechanics and Metal Trades</v>
      </c>
      <c r="L403" s="174" t="s">
        <v>24</v>
      </c>
      <c r="M403" s="176">
        <v>2</v>
      </c>
      <c r="N403" s="176">
        <v>5</v>
      </c>
      <c r="O403" s="176">
        <v>2</v>
      </c>
      <c r="P403" s="176">
        <v>5</v>
      </c>
      <c r="Q403" s="174" t="str">
        <f>VLOOKUP('[1]lista umów'!$F393,'[1]słownik_E+'!$A$1:$G$286,7,0)</f>
        <v>https://www.tu-dortmund.de/</v>
      </c>
      <c r="R403" s="174" t="str">
        <f>VLOOKUP('[1]lista umów'!$F393,'[1]słownik_E+'!$A$1:$G$286,6,0)</f>
        <v xml:space="preserve">iso.bauwesen@tu-dortmund.de; silke.viol@tu-dortmund.de </v>
      </c>
      <c r="S403" s="174" t="s">
        <v>427</v>
      </c>
      <c r="T403" s="174"/>
    </row>
    <row r="404" spans="1:20" s="9" customFormat="1" x14ac:dyDescent="0.25">
      <c r="A404" s="177" t="str">
        <f>VLOOKUP('[1]lista umów'!$F394,'[1]słownik_E+'!$A$1:$G$286,4,0)</f>
        <v>Niemcy</v>
      </c>
      <c r="B404" s="177" t="s">
        <v>198</v>
      </c>
      <c r="C404" s="177" t="str">
        <f>VLOOKUP('[1]lista umów'!$F394,'[1]słownik_E+'!$A$1:$G$286,2,0)</f>
        <v>Hochschule Offenburg</v>
      </c>
      <c r="D404" s="177" t="str">
        <f>VLOOKUP('[1]lista umów'!$F394,'[1]słownik_E+'!$A$1:$G$286,3,0)</f>
        <v>University of Applied Sciences Offenburg</v>
      </c>
      <c r="E404" s="177" t="s">
        <v>199</v>
      </c>
      <c r="F404" s="177" t="s">
        <v>21</v>
      </c>
      <c r="G404" s="178">
        <v>46660</v>
      </c>
      <c r="H404" s="177" t="s">
        <v>424</v>
      </c>
      <c r="I404" s="177" t="str">
        <f>VLOOKUP([1]!Tabela1[[#This Row],[wydział]],[1]słownik!$F$2:$G$12,2,0)</f>
        <v>dziedzina nauk inżynieryjno-technicznych / inżynieria mechaniczna</v>
      </c>
      <c r="J404" s="177" t="s">
        <v>425</v>
      </c>
      <c r="K404" s="177" t="str">
        <f>VLOOKUP(J404,[1]słownik!$I$2:$J$31,2,0)</f>
        <v>Mechanics and Metal Trades</v>
      </c>
      <c r="L404" s="177" t="s">
        <v>24</v>
      </c>
      <c r="M404" s="179">
        <v>2</v>
      </c>
      <c r="N404" s="179">
        <v>12</v>
      </c>
      <c r="O404" s="179">
        <v>2</v>
      </c>
      <c r="P404" s="179">
        <v>12</v>
      </c>
      <c r="Q404" s="177" t="str">
        <f>VLOOKUP('[1]lista umów'!$F394,'[1]słownik_E+'!$A$1:$G$286,7,0)</f>
        <v>www.hs-offenburg.de</v>
      </c>
      <c r="R404" s="177" t="str">
        <f>VLOOKUP('[1]lista umów'!$F394,'[1]słownik_E+'!$A$1:$G$286,6,0)</f>
        <v>incoming@hs-offenburg.de</v>
      </c>
      <c r="S404" s="177" t="s">
        <v>427</v>
      </c>
      <c r="T404" s="177"/>
    </row>
    <row r="405" spans="1:20" s="9" customFormat="1" x14ac:dyDescent="0.25">
      <c r="A405" s="174" t="str">
        <f>VLOOKUP('[1]lista umów'!$F395,'[1]słownik_E+'!$A$1:$G$286,4,0)</f>
        <v>Niemcy</v>
      </c>
      <c r="B405" s="174" t="s">
        <v>523</v>
      </c>
      <c r="C405" s="174" t="str">
        <f>VLOOKUP('[1]lista umów'!$F395,'[1]słownik_E+'!$A$1:$G$286,2,0)</f>
        <v>Technische Hochschule Rosenheim</v>
      </c>
      <c r="D405" s="174" t="str">
        <f>VLOOKUP('[1]lista umów'!$F395,'[1]słownik_E+'!$A$1:$G$286,3,0)</f>
        <v>Rosenheim Technical University of Applied Sciences</v>
      </c>
      <c r="E405" s="174" t="s">
        <v>524</v>
      </c>
      <c r="F405" s="174" t="s">
        <v>21</v>
      </c>
      <c r="G405" s="175">
        <v>47391</v>
      </c>
      <c r="H405" s="174" t="s">
        <v>424</v>
      </c>
      <c r="I405" s="174" t="str">
        <f>VLOOKUP([1]!Tabela1[[#This Row],[wydział]],[1]słownik!$F$2:$G$12,2,0)</f>
        <v>dziedzina nauk inżynieryjno-technicznych / inżynieria mechaniczna</v>
      </c>
      <c r="J405" s="174" t="s">
        <v>425</v>
      </c>
      <c r="K405" s="174" t="str">
        <f>VLOOKUP(J405,[1]słownik!$I$2:$J$31,2,0)</f>
        <v>Mechanics and Metal Trades</v>
      </c>
      <c r="L405" s="174" t="s">
        <v>24</v>
      </c>
      <c r="M405" s="176">
        <v>2</v>
      </c>
      <c r="N405" s="176">
        <v>10</v>
      </c>
      <c r="O405" s="176">
        <v>2</v>
      </c>
      <c r="P405" s="176">
        <v>10</v>
      </c>
      <c r="Q405" s="174" t="str">
        <f>VLOOKUP('[1]lista umów'!$F395,'[1]słownik_E+'!$A$1:$G$286,7,0)</f>
        <v>https://www.th-rosenheim.de/</v>
      </c>
      <c r="R405" s="174" t="str">
        <f>VLOOKUP('[1]lista umów'!$F395,'[1]słownik_E+'!$A$1:$G$286,6,0)</f>
        <v>international@th-rosenheim.de</v>
      </c>
      <c r="S405" s="174" t="s">
        <v>427</v>
      </c>
      <c r="T405" s="174"/>
    </row>
    <row r="406" spans="1:20" s="9" customFormat="1" x14ac:dyDescent="0.25">
      <c r="A406" s="177" t="str">
        <f>VLOOKUP('[1]lista umów'!$F396,'[1]słownik_E+'!$A$1:$G$286,4,0)</f>
        <v>Portugalia</v>
      </c>
      <c r="B406" s="177" t="s">
        <v>525</v>
      </c>
      <c r="C406" s="177" t="str">
        <f>VLOOKUP('[1]lista umów'!$F396,'[1]słownik_E+'!$A$1:$G$286,2,0)</f>
        <v>Universidade da Beira Interior</v>
      </c>
      <c r="D406" s="177" t="str">
        <f>VLOOKUP('[1]lista umów'!$F396,'[1]słownik_E+'!$A$1:$G$286,3,0)</f>
        <v>University of Beira Interior</v>
      </c>
      <c r="E406" s="177" t="s">
        <v>526</v>
      </c>
      <c r="F406" s="177" t="s">
        <v>21</v>
      </c>
      <c r="G406" s="178">
        <v>46660</v>
      </c>
      <c r="H406" s="177" t="s">
        <v>424</v>
      </c>
      <c r="I406" s="177" t="str">
        <f>VLOOKUP([1]!Tabela1[[#This Row],[wydział]],[1]słownik!$F$2:$G$12,2,0)</f>
        <v>dziedzina nauk inżynieryjno-technicznych / inżynieria mechaniczna</v>
      </c>
      <c r="J406" s="177" t="s">
        <v>425</v>
      </c>
      <c r="K406" s="177" t="str">
        <f>VLOOKUP(J406,[1]słownik!$I$2:$J$31,2,0)</f>
        <v>Mechanics and Metal Trades</v>
      </c>
      <c r="L406" s="177" t="s">
        <v>24</v>
      </c>
      <c r="M406" s="179">
        <v>3</v>
      </c>
      <c r="N406" s="179">
        <v>18</v>
      </c>
      <c r="O406" s="179">
        <v>3</v>
      </c>
      <c r="P406" s="179">
        <v>18</v>
      </c>
      <c r="Q406" s="177" t="str">
        <f>VLOOKUP('[1]lista umów'!$F396,'[1]słownik_E+'!$A$1:$G$286,7,0)</f>
        <v>https://www.ubi.pt/</v>
      </c>
      <c r="R406" s="177" t="str">
        <f>VLOOKUP('[1]lista umów'!$F396,'[1]słownik_E+'!$A$1:$G$286,6,0)</f>
        <v xml:space="preserve">vrensino@ubi.pt; erasmus.mobilidade@ubi.pt </v>
      </c>
      <c r="S406" s="177" t="s">
        <v>427</v>
      </c>
      <c r="T406" s="177"/>
    </row>
    <row r="407" spans="1:20" s="9" customFormat="1" x14ac:dyDescent="0.25">
      <c r="A407" s="174" t="str">
        <f>VLOOKUP('[1]lista umów'!$F397,'[1]słownik_E+'!$A$1:$G$286,4,0)</f>
        <v>Portugalia</v>
      </c>
      <c r="B407" s="174" t="s">
        <v>331</v>
      </c>
      <c r="C407" s="174" t="str">
        <f>VLOOKUP('[1]lista umów'!$F397,'[1]słownik_E+'!$A$1:$G$286,2,0)</f>
        <v>Universidade do Minho</v>
      </c>
      <c r="D407" s="174" t="str">
        <f>VLOOKUP('[1]lista umów'!$F397,'[1]słownik_E+'!$A$1:$G$286,3,0)</f>
        <v>Universidade do Minho</v>
      </c>
      <c r="E407" s="174" t="s">
        <v>332</v>
      </c>
      <c r="F407" s="174" t="s">
        <v>21</v>
      </c>
      <c r="G407" s="175">
        <v>47391</v>
      </c>
      <c r="H407" s="174" t="s">
        <v>424</v>
      </c>
      <c r="I407" s="174" t="str">
        <f>VLOOKUP([1]!Tabela1[[#This Row],[wydział]],[1]słownik!$F$2:$G$12,2,0)</f>
        <v>dziedzina nauk inżynieryjno-technicznych / inżynieria mechaniczna</v>
      </c>
      <c r="J407" s="174" t="s">
        <v>425</v>
      </c>
      <c r="K407" s="174" t="str">
        <f>VLOOKUP(J407,[1]słownik!$I$2:$J$31,2,0)</f>
        <v>Mechanics and Metal Trades</v>
      </c>
      <c r="L407" s="174" t="s">
        <v>27</v>
      </c>
      <c r="M407" s="176">
        <v>2</v>
      </c>
      <c r="N407" s="176">
        <v>12</v>
      </c>
      <c r="O407" s="176">
        <v>2</v>
      </c>
      <c r="P407" s="176">
        <v>12</v>
      </c>
      <c r="Q407" s="174" t="str">
        <f>VLOOKUP('[1]lista umów'!$F397,'[1]słownik_E+'!$A$1:$G$286,7,0)</f>
        <v>https://www.uminho.pt/</v>
      </c>
      <c r="R407" s="174" t="str">
        <f>VLOOKUP('[1]lista umów'!$F397,'[1]słownik_E+'!$A$1:$G$286,6,0)</f>
        <v xml:space="preserve">sri@sri.uminho.pt </v>
      </c>
      <c r="S407" s="174" t="s">
        <v>427</v>
      </c>
      <c r="T407" s="174"/>
    </row>
    <row r="408" spans="1:20" s="9" customFormat="1" x14ac:dyDescent="0.25">
      <c r="A408" s="174" t="str">
        <f>VLOOKUP('[1]lista umów'!$F398,'[1]słownik_E+'!$A$1:$G$286,4,0)</f>
        <v>Portugalia</v>
      </c>
      <c r="B408" s="174" t="s">
        <v>87</v>
      </c>
      <c r="C408" s="174" t="str">
        <f>VLOOKUP('[1]lista umów'!$F398,'[1]słownik_E+'!$A$1:$G$286,2,0)</f>
        <v>Instituto Politécnico de Lisboa</v>
      </c>
      <c r="D408" s="174" t="str">
        <f>VLOOKUP('[1]lista umów'!$F398,'[1]słownik_E+'!$A$1:$G$286,3,0)</f>
        <v>Polytechnic Institute of Lisbon</v>
      </c>
      <c r="E408" s="174" t="s">
        <v>242</v>
      </c>
      <c r="F408" s="177" t="s">
        <v>21</v>
      </c>
      <c r="G408" s="175">
        <v>47391</v>
      </c>
      <c r="H408" s="174" t="s">
        <v>424</v>
      </c>
      <c r="I408" s="174" t="str">
        <f>VLOOKUP([1]!Tabela1[[#This Row],[wydział]],[1]słownik!$F$2:$G$12,2,0)</f>
        <v>dziedzina nauk inżynieryjno-technicznych / inżynieria mechaniczna</v>
      </c>
      <c r="J408" s="174" t="s">
        <v>425</v>
      </c>
      <c r="K408" s="174" t="str">
        <f>VLOOKUP(J408,[1]słownik!$I$2:$J$31,2,0)</f>
        <v>Mechanics and Metal Trades</v>
      </c>
      <c r="L408" s="174" t="s">
        <v>24</v>
      </c>
      <c r="M408" s="176">
        <v>3</v>
      </c>
      <c r="N408" s="176">
        <v>18</v>
      </c>
      <c r="O408" s="176">
        <v>3</v>
      </c>
      <c r="P408" s="176">
        <v>18</v>
      </c>
      <c r="Q408" s="174" t="str">
        <f>VLOOKUP('[1]lista umów'!$F398,'[1]słownik_E+'!$A$1:$G$286,7,0)</f>
        <v>https://www.ipl.pt/</v>
      </c>
      <c r="R408" s="174" t="str">
        <f>VLOOKUP('[1]lista umów'!$F398,'[1]słownik_E+'!$A$1:$G$286,6,0)</f>
        <v>nrinternacionais@isel.pt ; nri@isel.pt</v>
      </c>
      <c r="S408" s="174" t="s">
        <v>427</v>
      </c>
      <c r="T408" s="174"/>
    </row>
    <row r="409" spans="1:20" s="9" customFormat="1" x14ac:dyDescent="0.25">
      <c r="A409" s="174" t="str">
        <f>VLOOKUP('[1]lista umów'!$F399,'[1]słownik_E+'!$A$1:$G$286,4,0)</f>
        <v>Portugalia</v>
      </c>
      <c r="B409" s="174" t="s">
        <v>245</v>
      </c>
      <c r="C409" s="174" t="str">
        <f>VLOOKUP('[1]lista umów'!$F399,'[1]słownik_E+'!$A$1:$G$286,2,0)</f>
        <v>Instituto Politécnico de Viseu</v>
      </c>
      <c r="D409" s="174" t="str">
        <f>VLOOKUP('[1]lista umów'!$F399,'[1]słownik_E+'!$A$1:$G$286,3,0)</f>
        <v>Polytechnic Institute of Viseu</v>
      </c>
      <c r="E409" s="174" t="s">
        <v>246</v>
      </c>
      <c r="F409" s="174" t="s">
        <v>21</v>
      </c>
      <c r="G409" s="175">
        <v>47391</v>
      </c>
      <c r="H409" s="174" t="s">
        <v>424</v>
      </c>
      <c r="I409" s="174" t="str">
        <f>VLOOKUP([1]!Tabela1[[#This Row],[wydział]],[1]słownik!$F$2:$G$12,2,0)</f>
        <v>dziedzina nauk inżynieryjno-technicznych / inżynieria mechaniczna</v>
      </c>
      <c r="J409" s="174" t="s">
        <v>425</v>
      </c>
      <c r="K409" s="174" t="str">
        <f>VLOOKUP(J409,[1]słownik!$I$2:$J$31,2,0)</f>
        <v>Mechanics and Metal Trades</v>
      </c>
      <c r="L409" s="174" t="s">
        <v>24</v>
      </c>
      <c r="M409" s="176">
        <v>2</v>
      </c>
      <c r="N409" s="176">
        <v>10</v>
      </c>
      <c r="O409" s="176">
        <v>2</v>
      </c>
      <c r="P409" s="176">
        <v>10</v>
      </c>
      <c r="Q409" s="174" t="str">
        <f>VLOOKUP('[1]lista umów'!$F399,'[1]słownik_E+'!$A$1:$G$286,7,0)</f>
        <v>https://www.ipv.pt/</v>
      </c>
      <c r="R409" s="174" t="str">
        <f>VLOOKUP('[1]lista umów'!$F399,'[1]słownik_E+'!$A$1:$G$286,6,0)</f>
        <v>internationaloffice@sc.ipv.pt</v>
      </c>
      <c r="S409" s="174" t="s">
        <v>427</v>
      </c>
      <c r="T409" s="174"/>
    </row>
    <row r="410" spans="1:20" s="9" customFormat="1" x14ac:dyDescent="0.25">
      <c r="A410" s="182" t="str">
        <f>VLOOKUP('[1]lista umów'!$F667,'[1]słownik_E+'!$A$1:$G$286,4,0)</f>
        <v>Portugalia</v>
      </c>
      <c r="B410" s="182" t="str">
        <f>VLOOKUP('[1]lista umów'!$F667,'[1]słownik_E+'!$A$1:$G$286,5,0)</f>
        <v>Bragança</v>
      </c>
      <c r="C410" s="182" t="str">
        <f>VLOOKUP('[1]lista umów'!$F667,'[1]słownik_E+'!$A$1:$G$286,2,0)</f>
        <v>Instituto Politécnico de Bragança</v>
      </c>
      <c r="D410" s="182" t="str">
        <f>VLOOKUP('[1]lista umów'!$F667,'[1]słownik_E+'!$A$1:$G$286,3,0)</f>
        <v>Insitituto Politecnico de Braganca</v>
      </c>
      <c r="E410" s="176" t="s">
        <v>241</v>
      </c>
      <c r="F410" s="182" t="s">
        <v>21</v>
      </c>
      <c r="G410" s="194">
        <v>46660</v>
      </c>
      <c r="H410" s="182" t="s">
        <v>424</v>
      </c>
      <c r="I410" s="182" t="str">
        <f>VLOOKUP([1]!Tabela1[[#This Row],[wydział]],[1]słownik!$F$2:$G$12,2,0)</f>
        <v>dziedzina nauk inżynieryjno-technicznych / inżynieria mechaniczna</v>
      </c>
      <c r="J410" s="182" t="s">
        <v>425</v>
      </c>
      <c r="K410" s="182" t="str">
        <f>VLOOKUP(J410,[1]słownik!$I$2:$J$31,2,0)</f>
        <v>Mechanics and Metal Trades</v>
      </c>
      <c r="L410" s="182" t="s">
        <v>24</v>
      </c>
      <c r="M410" s="176">
        <v>2</v>
      </c>
      <c r="N410" s="176">
        <v>20</v>
      </c>
      <c r="O410" s="176">
        <v>2</v>
      </c>
      <c r="P410" s="176">
        <v>20</v>
      </c>
      <c r="Q410" s="182" t="str">
        <f>VLOOKUP('[1]lista umów'!$F667,'[1]słownik_E+'!$A$1:$G$286,7,0)</f>
        <v>https://www.ipb.pt/</v>
      </c>
      <c r="R410" s="182" t="str">
        <f>VLOOKUP('[1]lista umów'!$F667,'[1]słownik_E+'!$A$1:$G$286,6,0)</f>
        <v xml:space="preserve">sylwia@ipb.pt </v>
      </c>
      <c r="S410" s="182" t="s">
        <v>427</v>
      </c>
      <c r="T410" s="182"/>
    </row>
    <row r="411" spans="1:20" s="9" customFormat="1" x14ac:dyDescent="0.25">
      <c r="A411" s="177" t="str">
        <f>VLOOKUP('[1]lista umów'!$F400,'[1]słownik_E+'!$A$1:$G$286,4,0)</f>
        <v>Rumunia</v>
      </c>
      <c r="B411" s="177" t="s">
        <v>247</v>
      </c>
      <c r="C411" s="177" t="str">
        <f>VLOOKUP('[1]lista umów'!$F400,'[1]słownik_E+'!$A$1:$G$286,2,0)</f>
        <v>Universitatea Tehnică din Cluj-Napoca</v>
      </c>
      <c r="D411" s="177" t="str">
        <f>VLOOKUP('[1]lista umów'!$F400,'[1]słownik_E+'!$A$1:$G$286,3,0)</f>
        <v>Technical University of Cluj Napoca- North University Centre of Baia Mare</v>
      </c>
      <c r="E411" s="177" t="s">
        <v>248</v>
      </c>
      <c r="F411" s="177" t="s">
        <v>21</v>
      </c>
      <c r="G411" s="178">
        <v>46660</v>
      </c>
      <c r="H411" s="177" t="s">
        <v>424</v>
      </c>
      <c r="I411" s="177" t="str">
        <f>VLOOKUP([1]!Tabela1[[#This Row],[wydział]],[1]słownik!$F$2:$G$12,2,0)</f>
        <v>dziedzina nauk inżynieryjno-technicznych / inżynieria mechaniczna</v>
      </c>
      <c r="J411" s="177" t="s">
        <v>425</v>
      </c>
      <c r="K411" s="177" t="str">
        <f>VLOOKUP(J411,[1]słownik!$I$2:$J$31,2,0)</f>
        <v>Mechanics and Metal Trades</v>
      </c>
      <c r="L411" s="177" t="s">
        <v>27</v>
      </c>
      <c r="M411" s="179">
        <v>2</v>
      </c>
      <c r="N411" s="179">
        <v>6</v>
      </c>
      <c r="O411" s="179">
        <v>2</v>
      </c>
      <c r="P411" s="179">
        <v>6</v>
      </c>
      <c r="Q411" s="177" t="str">
        <f>VLOOKUP('[1]lista umów'!$F400,'[1]słownik_E+'!$A$1:$G$286,7,0)</f>
        <v>https://www.utcluj.ro/</v>
      </c>
      <c r="R411" s="177" t="str">
        <f>VLOOKUP('[1]lista umów'!$F400,'[1]słownik_E+'!$A$1:$G$286,6,0)</f>
        <v>int.rel.office@staff.utcluj.ro; ramona.demarcsek@cunbm.utcluj.ro</v>
      </c>
      <c r="S411" s="177" t="s">
        <v>427</v>
      </c>
      <c r="T411" s="177"/>
    </row>
    <row r="412" spans="1:20" s="9" customFormat="1" x14ac:dyDescent="0.25">
      <c r="A412" s="174" t="str">
        <f>VLOOKUP('[1]lista umów'!$F401,'[1]słownik_E+'!$A$1:$G$286,4,0)</f>
        <v>Rumunia</v>
      </c>
      <c r="B412" s="174" t="s">
        <v>527</v>
      </c>
      <c r="C412" s="174" t="str">
        <f>VLOOKUP('[1]lista umów'!$F401,'[1]słownik_E+'!$A$1:$G$286,2,0)</f>
        <v>Universitatea Națională de Știință și Tehnologie POLITEHNICA București</v>
      </c>
      <c r="D412" s="174" t="str">
        <f>VLOOKUP('[1]lista umów'!$F401,'[1]słownik_E+'!$A$1:$G$286,3,0)</f>
        <v>National University of Science and Technology Politechnica Bucharest</v>
      </c>
      <c r="E412" s="174" t="s">
        <v>528</v>
      </c>
      <c r="F412" s="174" t="s">
        <v>21</v>
      </c>
      <c r="G412" s="175">
        <v>47026</v>
      </c>
      <c r="H412" s="174" t="s">
        <v>424</v>
      </c>
      <c r="I412" s="174" t="str">
        <f>VLOOKUP([1]!Tabela1[[#This Row],[wydział]],[1]słownik!$F$2:$G$12,2,0)</f>
        <v>dziedzina nauk inżynieryjno-technicznych / inżynieria mechaniczna</v>
      </c>
      <c r="J412" s="174" t="s">
        <v>425</v>
      </c>
      <c r="K412" s="174" t="str">
        <f>VLOOKUP(J412,[1]słownik!$I$2:$J$31,2,0)</f>
        <v>Mechanics and Metal Trades</v>
      </c>
      <c r="L412" s="174" t="s">
        <v>24</v>
      </c>
      <c r="M412" s="176">
        <v>2</v>
      </c>
      <c r="N412" s="176">
        <v>10</v>
      </c>
      <c r="O412" s="176">
        <v>2</v>
      </c>
      <c r="P412" s="176">
        <v>10</v>
      </c>
      <c r="Q412" s="174" t="str">
        <f>VLOOKUP('[1]lista umów'!$F401,'[1]słownik_E+'!$A$1:$G$286,7,0)</f>
        <v>https://upb.ro/</v>
      </c>
      <c r="R412" s="174" t="str">
        <f>VLOOKUP('[1]lista umów'!$F401,'[1]słownik_E+'!$A$1:$G$286,6,0)</f>
        <v>socrates@rectorat.pub.ro;elisabeth.lazarou@upb.ro</v>
      </c>
      <c r="S412" s="174" t="s">
        <v>427</v>
      </c>
      <c r="T412" s="174"/>
    </row>
    <row r="413" spans="1:20" s="9" customFormat="1" x14ac:dyDescent="0.25">
      <c r="A413" s="177" t="str">
        <f>VLOOKUP('[1]lista umów'!$F402,'[1]słownik_E+'!$A$1:$G$286,4,0)</f>
        <v>Rumunia</v>
      </c>
      <c r="B413" s="177" t="s">
        <v>527</v>
      </c>
      <c r="C413" s="177" t="str">
        <f>VLOOKUP('[1]lista umów'!$F402,'[1]słownik_E+'!$A$1:$G$286,2,0)</f>
        <v>Universitatea Națională de Știință și Tehnologie POLITEHNICA București</v>
      </c>
      <c r="D413" s="177" t="s">
        <v>529</v>
      </c>
      <c r="E413" s="177" t="s">
        <v>528</v>
      </c>
      <c r="F413" s="177" t="s">
        <v>21</v>
      </c>
      <c r="G413" s="178">
        <v>47026</v>
      </c>
      <c r="H413" s="177" t="s">
        <v>424</v>
      </c>
      <c r="I413" s="177" t="str">
        <f>VLOOKUP([1]!Tabela1[[#This Row],[wydział]],[1]słownik!$F$2:$G$12,2,0)</f>
        <v>dziedzina nauk inżynieryjno-technicznych / inżynieria mechaniczna</v>
      </c>
      <c r="J413" s="177" t="s">
        <v>425</v>
      </c>
      <c r="K413" s="177" t="str">
        <f>VLOOKUP(J413,[1]słownik!$I$2:$J$31,2,0)</f>
        <v>Mechanics and Metal Trades</v>
      </c>
      <c r="L413" s="177" t="s">
        <v>90</v>
      </c>
      <c r="M413" s="179">
        <v>2</v>
      </c>
      <c r="N413" s="179">
        <v>20</v>
      </c>
      <c r="O413" s="179">
        <v>2</v>
      </c>
      <c r="P413" s="179">
        <v>20</v>
      </c>
      <c r="Q413" s="177" t="str">
        <f>VLOOKUP('[1]lista umów'!$F402,'[1]słownik_E+'!$A$1:$G$286,7,0)</f>
        <v>https://upb.ro/</v>
      </c>
      <c r="R413" s="177" t="str">
        <f>VLOOKUP('[1]lista umów'!$F402,'[1]słownik_E+'!$A$1:$G$286,6,0)</f>
        <v>socrates@rectorat.pub.ro;elisabeth.lazarou@upb.ro</v>
      </c>
      <c r="S413" s="177" t="s">
        <v>427</v>
      </c>
      <c r="T413" s="177"/>
    </row>
    <row r="414" spans="1:20" s="9" customFormat="1" x14ac:dyDescent="0.25">
      <c r="A414" s="174" t="str">
        <f>VLOOKUP('[1]lista umów'!$F403,'[1]słownik_E+'!$A$1:$G$286,4,0)</f>
        <v>Rumunia</v>
      </c>
      <c r="B414" s="174" t="s">
        <v>247</v>
      </c>
      <c r="C414" s="174" t="str">
        <f>VLOOKUP('[1]lista umów'!$F403,'[1]słownik_E+'!$A$1:$G$286,2,0)</f>
        <v>Universitatea Tehnică din Cluj-Napoca</v>
      </c>
      <c r="D414" s="174" t="str">
        <f>VLOOKUP('[1]lista umów'!$F403,'[1]słownik_E+'!$A$1:$G$286,3,0)</f>
        <v>Technical University of Cluj Napoca- North University Centre of Baia Mare</v>
      </c>
      <c r="E414" s="174" t="s">
        <v>248</v>
      </c>
      <c r="F414" s="174" t="s">
        <v>21</v>
      </c>
      <c r="G414" s="175">
        <v>46660</v>
      </c>
      <c r="H414" s="174" t="s">
        <v>424</v>
      </c>
      <c r="I414" s="174" t="str">
        <f>VLOOKUP([1]!Tabela1[[#This Row],[wydział]],[1]słownik!$F$2:$G$12,2,0)</f>
        <v>dziedzina nauk inżynieryjno-technicznych / inżynieria mechaniczna</v>
      </c>
      <c r="J414" s="174" t="s">
        <v>176</v>
      </c>
      <c r="K414" s="174" t="str">
        <f>VLOOKUP(J414,[1]słownik!$I$2:$J$31,2,0)</f>
        <v>Engineering and Engineering Trades</v>
      </c>
      <c r="L414" s="174" t="s">
        <v>41</v>
      </c>
      <c r="M414" s="176">
        <v>2</v>
      </c>
      <c r="N414" s="176">
        <v>12</v>
      </c>
      <c r="O414" s="176">
        <v>2</v>
      </c>
      <c r="P414" s="176">
        <v>12</v>
      </c>
      <c r="Q414" s="174" t="str">
        <f>VLOOKUP('[1]lista umów'!$F403,'[1]słownik_E+'!$A$1:$G$286,7,0)</f>
        <v>https://www.utcluj.ro/</v>
      </c>
      <c r="R414" s="174" t="str">
        <f>VLOOKUP('[1]lista umów'!$F403,'[1]słownik_E+'!$A$1:$G$286,6,0)</f>
        <v>int.rel.office@staff.utcluj.ro; ramona.demarcsek@cunbm.utcluj.ro</v>
      </c>
      <c r="S414" s="174" t="s">
        <v>427</v>
      </c>
      <c r="T414" s="174"/>
    </row>
    <row r="415" spans="1:20" s="9" customFormat="1" x14ac:dyDescent="0.25">
      <c r="A415" s="177" t="str">
        <f>VLOOKUP('[1]lista umów'!$F404,'[1]słownik_E+'!$A$1:$G$286,4,0)</f>
        <v>Rumunia</v>
      </c>
      <c r="B415" s="177" t="s">
        <v>530</v>
      </c>
      <c r="C415" s="177" t="str">
        <f>VLOOKUP('[1]lista umów'!$F404,'[1]słownik_E+'!$A$1:$G$286,2,0)</f>
        <v>Universitatea „Dunărea de Jos” din Galați</v>
      </c>
      <c r="D415" s="177" t="str">
        <f>VLOOKUP('[1]lista umów'!$F404,'[1]słownik_E+'!$A$1:$G$286,3,0)</f>
        <v>"Dunarea de Jos" University of Galati</v>
      </c>
      <c r="E415" s="177" t="s">
        <v>531</v>
      </c>
      <c r="F415" s="177" t="s">
        <v>21</v>
      </c>
      <c r="G415" s="178">
        <v>47391</v>
      </c>
      <c r="H415" s="177" t="s">
        <v>424</v>
      </c>
      <c r="I415" s="177" t="str">
        <f>VLOOKUP([1]!Tabela1[[#This Row],[wydział]],[1]słownik!$F$2:$G$12,2,0)</f>
        <v>dziedzina nauk inżynieryjno-technicznych / inżynieria mechaniczna</v>
      </c>
      <c r="J415" s="177" t="s">
        <v>217</v>
      </c>
      <c r="K415" s="177" t="str">
        <f>VLOOKUP(J415,[1]słownik!$I$2:$J$31,2,0)</f>
        <v>Motor Vehicles, Ships and Aircraft</v>
      </c>
      <c r="L415" s="177" t="s">
        <v>24</v>
      </c>
      <c r="M415" s="179">
        <v>2</v>
      </c>
      <c r="N415" s="179">
        <v>10</v>
      </c>
      <c r="O415" s="179">
        <v>2</v>
      </c>
      <c r="P415" s="179">
        <v>10</v>
      </c>
      <c r="Q415" s="177" t="str">
        <f>VLOOKUP('[1]lista umów'!$F404,'[1]słownik_E+'!$A$1:$G$286,7,0)</f>
        <v>https://ugal.ro/</v>
      </c>
      <c r="R415" s="177" t="str">
        <f>VLOOKUP('[1]lista umów'!$F404,'[1]słownik_E+'!$A$1:$G$286,6,0)</f>
        <v>erasmus@ugal.ro</v>
      </c>
      <c r="S415" s="177" t="s">
        <v>427</v>
      </c>
      <c r="T415" s="177"/>
    </row>
    <row r="416" spans="1:20" s="9" customFormat="1" x14ac:dyDescent="0.25">
      <c r="A416" s="174" t="str">
        <f>VLOOKUP('[1]lista umów'!$F405,'[1]słownik_E+'!$A$1:$G$286,4,0)</f>
        <v>Rumunia</v>
      </c>
      <c r="B416" s="174" t="s">
        <v>532</v>
      </c>
      <c r="C416" s="174" t="str">
        <f>VLOOKUP('[1]lista umów'!$F405,'[1]słownik_E+'!$A$1:$G$286,2,0)</f>
        <v>Universitatea Tehnică „Gheorghe Asachi” din Iași</v>
      </c>
      <c r="D416" s="174" t="str">
        <f>VLOOKUP('[1]lista umów'!$F405,'[1]słownik_E+'!$A$1:$G$286,3,0)</f>
        <v>Technical University of Iasi "Gheorghe Asachi"</v>
      </c>
      <c r="E416" s="174" t="s">
        <v>533</v>
      </c>
      <c r="F416" s="174" t="s">
        <v>21</v>
      </c>
      <c r="G416" s="175">
        <v>47026</v>
      </c>
      <c r="H416" s="174" t="s">
        <v>424</v>
      </c>
      <c r="I416" s="174" t="str">
        <f>VLOOKUP([1]!Tabela1[[#This Row],[wydział]],[1]słownik!$F$2:$G$12,2,0)</f>
        <v>dziedzina nauk inżynieryjno-technicznych / inżynieria mechaniczna</v>
      </c>
      <c r="J416" s="174" t="s">
        <v>425</v>
      </c>
      <c r="K416" s="174" t="str">
        <f>VLOOKUP(J416,[1]słownik!$I$2:$J$31,2,0)</f>
        <v>Mechanics and Metal Trades</v>
      </c>
      <c r="L416" s="174" t="s">
        <v>90</v>
      </c>
      <c r="M416" s="176">
        <v>2</v>
      </c>
      <c r="N416" s="176">
        <v>14</v>
      </c>
      <c r="O416" s="176">
        <v>2</v>
      </c>
      <c r="P416" s="176">
        <v>14</v>
      </c>
      <c r="Q416" s="174" t="str">
        <f>VLOOKUP('[1]lista umów'!$F405,'[1]słownik_E+'!$A$1:$G$286,7,0)</f>
        <v>https://www.tuiasi.ro/</v>
      </c>
      <c r="R416" s="174" t="str">
        <f>VLOOKUP('[1]lista umów'!$F405,'[1]słownik_E+'!$A$1:$G$286,6,0)</f>
        <v>international@tuiasi.ro</v>
      </c>
      <c r="S416" s="174" t="s">
        <v>427</v>
      </c>
      <c r="T416" s="174"/>
    </row>
    <row r="417" spans="1:20" s="9" customFormat="1" x14ac:dyDescent="0.25">
      <c r="A417" s="177" t="str">
        <f>VLOOKUP('[1]lista umów'!$F406,'[1]słownik_E+'!$A$1:$G$286,4,0)</f>
        <v>Rumunia</v>
      </c>
      <c r="B417" s="177" t="s">
        <v>532</v>
      </c>
      <c r="C417" s="177" t="str">
        <f>VLOOKUP('[1]lista umów'!$F406,'[1]słownik_E+'!$A$1:$G$286,2,0)</f>
        <v>Universitatea Tehnică „Gheorghe Asachi” din Iași</v>
      </c>
      <c r="D417" s="177" t="str">
        <f>VLOOKUP('[1]lista umów'!$F406,'[1]słownik_E+'!$A$1:$G$286,3,0)</f>
        <v>Technical University of Iasi "Gheorghe Asachi"</v>
      </c>
      <c r="E417" s="177" t="s">
        <v>533</v>
      </c>
      <c r="F417" s="177" t="s">
        <v>21</v>
      </c>
      <c r="G417" s="178">
        <v>47026</v>
      </c>
      <c r="H417" s="177" t="s">
        <v>424</v>
      </c>
      <c r="I417" s="177" t="str">
        <f>VLOOKUP([1]!Tabela1[[#This Row],[wydział]],[1]słownik!$F$2:$G$12,2,0)</f>
        <v>dziedzina nauk inżynieryjno-technicznych / inżynieria mechaniczna</v>
      </c>
      <c r="J417" s="177" t="s">
        <v>425</v>
      </c>
      <c r="K417" s="177" t="str">
        <f>VLOOKUP(J417,[1]słownik!$I$2:$J$31,2,0)</f>
        <v>Mechanics and Metal Trades</v>
      </c>
      <c r="L417" s="177" t="s">
        <v>90</v>
      </c>
      <c r="M417" s="179">
        <v>2</v>
      </c>
      <c r="N417" s="179">
        <v>14</v>
      </c>
      <c r="O417" s="179">
        <v>2</v>
      </c>
      <c r="P417" s="179">
        <v>14</v>
      </c>
      <c r="Q417" s="177" t="str">
        <f>VLOOKUP('[1]lista umów'!$F406,'[1]słownik_E+'!$A$1:$G$286,7,0)</f>
        <v>https://www.tuiasi.ro/</v>
      </c>
      <c r="R417" s="177" t="str">
        <f>VLOOKUP('[1]lista umów'!$F406,'[1]słownik_E+'!$A$1:$G$286,6,0)</f>
        <v>international@tuiasi.ro</v>
      </c>
      <c r="S417" s="177" t="s">
        <v>427</v>
      </c>
      <c r="T417" s="177"/>
    </row>
    <row r="418" spans="1:20" s="9" customFormat="1" x14ac:dyDescent="0.25">
      <c r="A418" s="174" t="str">
        <f>VLOOKUP('[1]lista umów'!$F407,'[1]słownik_E+'!$A$1:$G$286,4,0)</f>
        <v>Rumunia</v>
      </c>
      <c r="B418" s="174" t="s">
        <v>534</v>
      </c>
      <c r="C418" s="174" t="str">
        <f>VLOOKUP('[1]lista umów'!$F407,'[1]słownik_E+'!$A$1:$G$286,2,0)</f>
        <v>Universitatea din Oradea</v>
      </c>
      <c r="D418" s="174" t="str">
        <f>VLOOKUP('[1]lista umów'!$F407,'[1]słownik_E+'!$A$1:$G$286,3,0)</f>
        <v>University of Oradea</v>
      </c>
      <c r="E418" s="174" t="s">
        <v>535</v>
      </c>
      <c r="F418" s="174" t="s">
        <v>21</v>
      </c>
      <c r="G418" s="175">
        <v>46660</v>
      </c>
      <c r="H418" s="174" t="s">
        <v>424</v>
      </c>
      <c r="I418" s="174" t="str">
        <f>VLOOKUP([1]!Tabela1[[#This Row],[wydział]],[1]słownik!$F$2:$G$12,2,0)</f>
        <v>dziedzina nauk inżynieryjno-technicznych / inżynieria mechaniczna</v>
      </c>
      <c r="J418" s="174" t="s">
        <v>425</v>
      </c>
      <c r="K418" s="174" t="str">
        <f>VLOOKUP(J418,[1]słownik!$I$2:$J$31,2,0)</f>
        <v>Mechanics and Metal Trades</v>
      </c>
      <c r="L418" s="174" t="s">
        <v>90</v>
      </c>
      <c r="M418" s="176">
        <v>4</v>
      </c>
      <c r="N418" s="176">
        <v>20</v>
      </c>
      <c r="O418" s="176">
        <v>4</v>
      </c>
      <c r="P418" s="176">
        <v>20</v>
      </c>
      <c r="Q418" s="174" t="str">
        <f>VLOOKUP('[1]lista umów'!$F407,'[1]słownik_E+'!$A$1:$G$286,7,0)</f>
        <v>https://www.uoradea.ro/</v>
      </c>
      <c r="R418" s="174" t="str">
        <f>VLOOKUP('[1]lista umów'!$F407,'[1]słownik_E+'!$A$1:$G$286,6,0)</f>
        <v xml:space="preserve">cburan@uoradea.ro </v>
      </c>
      <c r="S418" s="174" t="s">
        <v>427</v>
      </c>
      <c r="T418" s="174"/>
    </row>
    <row r="419" spans="1:20" s="9" customFormat="1" x14ac:dyDescent="0.25">
      <c r="A419" s="177" t="str">
        <f>VLOOKUP('[1]lista umów'!$F408,'[1]słownik_E+'!$A$1:$G$286,4,0)</f>
        <v>Rumunia</v>
      </c>
      <c r="B419" s="177" t="str">
        <f>VLOOKUP('[1]lista umów'!$F408,'[1]słownik_E+'!$A$1:$G$286,5,0)</f>
        <v>Târgu Mureș</v>
      </c>
      <c r="C419" s="177" t="s">
        <v>536</v>
      </c>
      <c r="D419" s="177" t="str">
        <f>VLOOKUP('[1]lista umów'!$F408,'[1]słownik_E+'!$A$1:$G$286,3,0)</f>
        <v>George Emil Palade University of Medicine, Pharmacy, Science and Technology of Targu Mures (dawna Petru Maior University of Targu Mures, RO TARGU03)</v>
      </c>
      <c r="E419" s="177" t="s">
        <v>537</v>
      </c>
      <c r="F419" s="177" t="s">
        <v>21</v>
      </c>
      <c r="G419" s="178">
        <v>46660</v>
      </c>
      <c r="H419" s="177" t="s">
        <v>424</v>
      </c>
      <c r="I419" s="177" t="str">
        <f>VLOOKUP([1]!Tabela1[[#This Row],[wydział]],[1]słownik!$F$2:$G$12,2,0)</f>
        <v>dziedzina nauk inżynieryjno-technicznych / inżynieria mechaniczna</v>
      </c>
      <c r="J419" s="177" t="s">
        <v>425</v>
      </c>
      <c r="K419" s="177" t="str">
        <f>VLOOKUP(J419,[1]słownik!$I$2:$J$31,2,0)</f>
        <v>Mechanics and Metal Trades</v>
      </c>
      <c r="L419" s="177" t="s">
        <v>90</v>
      </c>
      <c r="M419" s="179">
        <v>2</v>
      </c>
      <c r="N419" s="179">
        <v>10</v>
      </c>
      <c r="O419" s="179">
        <v>2</v>
      </c>
      <c r="P419" s="179">
        <v>10</v>
      </c>
      <c r="Q419" s="177" t="str">
        <f>VLOOKUP('[1]lista umów'!$F408,'[1]słownik_E+'!$A$1:$G$286,7,0)</f>
        <v>http://www.upm.ro/rel_internationale/studying.html</v>
      </c>
      <c r="R419" s="177" t="str">
        <f>VLOOKUP('[1]lista umów'!$F408,'[1]słownik_E+'!$A$1:$G$286,6,0)</f>
        <v>suciu@upm.ro; veronica.zaharagiu@umfst.ro;international@umfst.ro</v>
      </c>
      <c r="S419" s="177" t="s">
        <v>427</v>
      </c>
      <c r="T419" s="177"/>
    </row>
    <row r="420" spans="1:20" s="9" customFormat="1" x14ac:dyDescent="0.25">
      <c r="A420" s="174" t="str">
        <f>VLOOKUP('[1]lista umów'!$F409,'[1]słownik_E+'!$A$1:$G$286,4,0)</f>
        <v>Serbia</v>
      </c>
      <c r="B420" s="174" t="s">
        <v>538</v>
      </c>
      <c r="C420" s="174" t="str">
        <f>VLOOKUP('[1]lista umów'!$F409,'[1]słownik_E+'!$A$1:$G$286,2,0)</f>
        <v>Универзитет у Новом Саду</v>
      </c>
      <c r="D420" s="174" t="str">
        <f>VLOOKUP('[1]lista umów'!$F409,'[1]słownik_E+'!$A$1:$G$286,3,0)</f>
        <v>University of Novi Sad</v>
      </c>
      <c r="E420" s="174" t="s">
        <v>539</v>
      </c>
      <c r="F420" s="174" t="s">
        <v>21</v>
      </c>
      <c r="G420" s="175">
        <v>47391</v>
      </c>
      <c r="H420" s="174" t="s">
        <v>424</v>
      </c>
      <c r="I420" s="174" t="str">
        <f>VLOOKUP([1]!Tabela1[[#This Row],[wydział]],[1]słownik!$F$2:$G$12,2,0)</f>
        <v>dziedzina nauk inżynieryjno-technicznych / inżynieria mechaniczna</v>
      </c>
      <c r="J420" s="174" t="s">
        <v>425</v>
      </c>
      <c r="K420" s="174" t="str">
        <f>VLOOKUP(J420,[1]słownik!$I$2:$J$31,2,0)</f>
        <v>Mechanics and Metal Trades</v>
      </c>
      <c r="L420" s="174" t="s">
        <v>24</v>
      </c>
      <c r="M420" s="176">
        <v>2</v>
      </c>
      <c r="N420" s="176">
        <v>10</v>
      </c>
      <c r="O420" s="176">
        <v>2</v>
      </c>
      <c r="P420" s="176">
        <v>10</v>
      </c>
      <c r="Q420" s="174" t="str">
        <f>VLOOKUP('[1]lista umów'!$F409,'[1]słownik_E+'!$A$1:$G$286,7,0)</f>
        <v>https://www.uns.ac.rs/</v>
      </c>
      <c r="R420" s="174" t="str">
        <f>VLOOKUP('[1]lista umów'!$F409,'[1]słownik_E+'!$A$1:$G$286,6,0)</f>
        <v>iro.ftn@uns.ac.rs</v>
      </c>
      <c r="S420" s="174" t="s">
        <v>427</v>
      </c>
      <c r="T420" s="174"/>
    </row>
    <row r="421" spans="1:20" s="9" customFormat="1" x14ac:dyDescent="0.25">
      <c r="A421" s="177" t="str">
        <f>VLOOKUP('[1]lista umów'!$F410,'[1]słownik_E+'!$A$1:$G$286,4,0)</f>
        <v>Słowacja</v>
      </c>
      <c r="B421" s="177" t="s">
        <v>540</v>
      </c>
      <c r="C421" s="177" t="str">
        <f>VLOOKUP('[1]lista umów'!$F410,'[1]słownik_E+'!$A$1:$G$286,2,0)</f>
        <v>Slovenská technická univerzita v Bratislave</v>
      </c>
      <c r="D421" s="177" t="str">
        <f>VLOOKUP('[1]lista umów'!$F410,'[1]słownik_E+'!$A$1:$G$286,3,0)</f>
        <v>Slovak University of Technology in Bratislava</v>
      </c>
      <c r="E421" s="177" t="s">
        <v>541</v>
      </c>
      <c r="F421" s="177" t="s">
        <v>21</v>
      </c>
      <c r="G421" s="178">
        <v>47391</v>
      </c>
      <c r="H421" s="177" t="s">
        <v>424</v>
      </c>
      <c r="I421" s="177" t="str">
        <f>VLOOKUP([1]!Tabela1[[#This Row],[wydział]],[1]słownik!$F$2:$G$12,2,0)</f>
        <v>dziedzina nauk inżynieryjno-technicznych / inżynieria mechaniczna</v>
      </c>
      <c r="J421" s="177" t="s">
        <v>425</v>
      </c>
      <c r="K421" s="177" t="str">
        <f>VLOOKUP(J421,[1]słownik!$I$2:$J$31,2,0)</f>
        <v>Mechanics and Metal Trades</v>
      </c>
      <c r="L421" s="177" t="s">
        <v>27</v>
      </c>
      <c r="M421" s="179">
        <v>2</v>
      </c>
      <c r="N421" s="179">
        <v>10</v>
      </c>
      <c r="O421" s="179">
        <v>2</v>
      </c>
      <c r="P421" s="179">
        <v>10</v>
      </c>
      <c r="Q421" s="177" t="str">
        <f>VLOOKUP('[1]lista umów'!$F410,'[1]słownik_E+'!$A$1:$G$286,7,0)</f>
        <v>www.stuba.sk</v>
      </c>
      <c r="R421" s="177" t="str">
        <f>VLOOKUP('[1]lista umów'!$F410,'[1]słownik_E+'!$A$1:$G$286,6,0)</f>
        <v>elena.trochtova@stuba.sk</v>
      </c>
      <c r="S421" s="177" t="s">
        <v>427</v>
      </c>
      <c r="T421" s="177"/>
    </row>
    <row r="422" spans="1:20" s="9" customFormat="1" x14ac:dyDescent="0.25">
      <c r="A422" s="174" t="str">
        <f>VLOOKUP('[1]lista umów'!$F411,'[1]słownik_E+'!$A$1:$G$286,4,0)</f>
        <v>Słowacja</v>
      </c>
      <c r="B422" s="174" t="s">
        <v>542</v>
      </c>
      <c r="C422" s="174" t="str">
        <f>VLOOKUP('[1]lista umów'!$F411,'[1]słownik_E+'!$A$1:$G$286,2,0)</f>
        <v>Technická univerzita v Košiciach</v>
      </c>
      <c r="D422" s="174" t="str">
        <f>VLOOKUP('[1]lista umów'!$F411,'[1]słownik_E+'!$A$1:$G$286,3,0)</f>
        <v>Technical University of Kosice</v>
      </c>
      <c r="E422" s="174" t="s">
        <v>543</v>
      </c>
      <c r="F422" s="174" t="s">
        <v>21</v>
      </c>
      <c r="G422" s="175">
        <v>46660</v>
      </c>
      <c r="H422" s="174" t="s">
        <v>424</v>
      </c>
      <c r="I422" s="174" t="str">
        <f>VLOOKUP([1]!Tabela1[[#This Row],[wydział]],[1]słownik!$F$2:$G$12,2,0)</f>
        <v>dziedzina nauk inżynieryjno-technicznych / inżynieria mechaniczna</v>
      </c>
      <c r="J422" s="174" t="s">
        <v>544</v>
      </c>
      <c r="K422" s="174" t="s">
        <v>545</v>
      </c>
      <c r="L422" s="174" t="s">
        <v>24</v>
      </c>
      <c r="M422" s="176">
        <v>3</v>
      </c>
      <c r="N422" s="176">
        <v>30</v>
      </c>
      <c r="O422" s="176">
        <v>3</v>
      </c>
      <c r="P422" s="176">
        <v>30</v>
      </c>
      <c r="Q422" s="174" t="str">
        <f>VLOOKUP('[1]lista umów'!$F411,'[1]słownik_E+'!$A$1:$G$286,7,0)</f>
        <v>http://www.tuke.sk/</v>
      </c>
      <c r="R422" s="174" t="str">
        <f>VLOOKUP('[1]lista umów'!$F411,'[1]słownik_E+'!$A$1:$G$286,6,0)</f>
        <v xml:space="preserve">vladimir.modrak@tuke.sk; jozef.marcincin@tuke.sk </v>
      </c>
      <c r="S422" s="174" t="s">
        <v>427</v>
      </c>
      <c r="T422" s="174"/>
    </row>
    <row r="423" spans="1:20" s="9" customFormat="1" x14ac:dyDescent="0.25">
      <c r="A423" s="174" t="str">
        <f>VLOOKUP('[1]lista umów'!$F413,'[1]słownik_E+'!$A$1:$G$286,4,0)</f>
        <v>Słowacja</v>
      </c>
      <c r="B423" s="174" t="s">
        <v>547</v>
      </c>
      <c r="C423" s="174" t="str">
        <f>VLOOKUP('[1]lista umów'!$F413,'[1]słownik_E+'!$A$1:$G$286,2,0)</f>
        <v>Technická univerzita vo Zvolene</v>
      </c>
      <c r="D423" s="174" t="str">
        <f>VLOOKUP('[1]lista umów'!$F413,'[1]słownik_E+'!$A$1:$G$286,3,0)</f>
        <v>Technical University in Zvolen</v>
      </c>
      <c r="E423" s="174" t="s">
        <v>548</v>
      </c>
      <c r="F423" s="174" t="s">
        <v>21</v>
      </c>
      <c r="G423" s="175">
        <v>46660</v>
      </c>
      <c r="H423" s="174" t="s">
        <v>424</v>
      </c>
      <c r="I423" s="174" t="str">
        <f>VLOOKUP([1]!Tabela1[[#This Row],[wydział]],[1]słownik!$F$2:$G$12,2,0)</f>
        <v>dziedzina nauk inżynieryjno-technicznych / inżynieria mechaniczna</v>
      </c>
      <c r="J423" s="174" t="s">
        <v>425</v>
      </c>
      <c r="K423" s="174" t="str">
        <f>VLOOKUP(J423,[1]słownik!$I$2:$J$31,2,0)</f>
        <v>Mechanics and Metal Trades</v>
      </c>
      <c r="L423" s="174" t="s">
        <v>24</v>
      </c>
      <c r="M423" s="176">
        <v>2</v>
      </c>
      <c r="N423" s="176">
        <v>10</v>
      </c>
      <c r="O423" s="176">
        <v>2</v>
      </c>
      <c r="P423" s="176">
        <v>10</v>
      </c>
      <c r="Q423" s="174" t="str">
        <f>VLOOKUP('[1]lista umów'!$F413,'[1]słownik_E+'!$A$1:$G$286,7,0)</f>
        <v>https://www.tuzvo.sk/</v>
      </c>
      <c r="R423" s="174" t="str">
        <f>VLOOKUP('[1]lista umów'!$F413,'[1]słownik_E+'!$A$1:$G$286,6,0)</f>
        <v>erika.sujova@tuzvo.sk</v>
      </c>
      <c r="S423" s="174" t="s">
        <v>427</v>
      </c>
      <c r="T423" s="174"/>
    </row>
    <row r="424" spans="1:20" s="9" customFormat="1" x14ac:dyDescent="0.25">
      <c r="A424" s="177" t="str">
        <f>VLOOKUP('[1]lista umów'!$F414,'[1]słownik_E+'!$A$1:$G$286,4,0)</f>
        <v>Słowenia</v>
      </c>
      <c r="B424" s="177" t="s">
        <v>340</v>
      </c>
      <c r="C424" s="177" t="str">
        <f>VLOOKUP('[1]lista umów'!$F414,'[1]słownik_E+'!$A$1:$G$286,2,0)</f>
        <v>Univerza v Mariboru</v>
      </c>
      <c r="D424" s="177" t="str">
        <f>VLOOKUP('[1]lista umów'!$F414,'[1]słownik_E+'!$A$1:$G$286,3,0)</f>
        <v>University of Maribor</v>
      </c>
      <c r="E424" s="177" t="s">
        <v>341</v>
      </c>
      <c r="F424" s="177" t="s">
        <v>21</v>
      </c>
      <c r="G424" s="178">
        <v>47391</v>
      </c>
      <c r="H424" s="177" t="s">
        <v>424</v>
      </c>
      <c r="I424" s="177" t="str">
        <f>VLOOKUP([1]!Tabela1[[#This Row],[wydział]],[1]słownik!$F$2:$G$12,2,0)</f>
        <v>dziedzina nauk inżynieryjno-technicznych / inżynieria mechaniczna</v>
      </c>
      <c r="J424" s="177" t="s">
        <v>425</v>
      </c>
      <c r="K424" s="177" t="str">
        <f>VLOOKUP(J424,[1]słownik!$I$2:$J$31,2,0)</f>
        <v>Mechanics and Metal Trades</v>
      </c>
      <c r="L424" s="177" t="s">
        <v>90</v>
      </c>
      <c r="M424" s="179">
        <v>2</v>
      </c>
      <c r="N424" s="179">
        <v>10</v>
      </c>
      <c r="O424" s="179">
        <v>2</v>
      </c>
      <c r="P424" s="179">
        <v>10</v>
      </c>
      <c r="Q424" s="177" t="str">
        <f>VLOOKUP('[1]lista umów'!$F414,'[1]słownik_E+'!$A$1:$G$286,7,0)</f>
        <v>https://www.um.si/</v>
      </c>
      <c r="R424" s="177" t="str">
        <f>VLOOKUP('[1]lista umów'!$F414,'[1]słownik_E+'!$A$1:$G$286,6,0)</f>
        <v xml:space="preserve">erasmus@um.si </v>
      </c>
      <c r="S424" s="177" t="s">
        <v>427</v>
      </c>
      <c r="T424" s="177"/>
    </row>
    <row r="425" spans="1:20" s="9" customFormat="1" x14ac:dyDescent="0.25">
      <c r="A425" s="174" t="str">
        <f>VLOOKUP('[1]lista umów'!$F415,'[1]słownik_E+'!$A$1:$G$286,4,0)</f>
        <v>Turcja</v>
      </c>
      <c r="B425" s="174" t="s">
        <v>249</v>
      </c>
      <c r="C425" s="174" t="str">
        <f>VLOOKUP('[1]lista umów'!$F415,'[1]słownik_E+'!$A$1:$G$286,2,0)</f>
        <v>Çukurova Üniversitesi</v>
      </c>
      <c r="D425" s="174" t="str">
        <f>VLOOKUP('[1]lista umów'!$F415,'[1]słownik_E+'!$A$1:$G$286,3,0)</f>
        <v>Cukurova University</v>
      </c>
      <c r="E425" s="174" t="s">
        <v>250</v>
      </c>
      <c r="F425" s="174" t="s">
        <v>21</v>
      </c>
      <c r="G425" s="175">
        <v>46660</v>
      </c>
      <c r="H425" s="174" t="s">
        <v>424</v>
      </c>
      <c r="I425" s="174" t="str">
        <f>VLOOKUP([1]!Tabela1[[#This Row],[wydział]],[1]słownik!$F$2:$G$12,2,0)</f>
        <v>dziedzina nauk inżynieryjno-technicznych / inżynieria mechaniczna</v>
      </c>
      <c r="J425" s="174" t="s">
        <v>425</v>
      </c>
      <c r="K425" s="174" t="str">
        <f>VLOOKUP(J425,[1]słownik!$I$2:$J$31,2,0)</f>
        <v>Mechanics and Metal Trades</v>
      </c>
      <c r="L425" s="174" t="s">
        <v>24</v>
      </c>
      <c r="M425" s="176">
        <v>3</v>
      </c>
      <c r="N425" s="176">
        <v>30</v>
      </c>
      <c r="O425" s="176">
        <v>6</v>
      </c>
      <c r="P425" s="176">
        <v>30</v>
      </c>
      <c r="Q425" s="174" t="str">
        <f>VLOOKUP('[1]lista umów'!$F415,'[1]słownik_E+'!$A$1:$G$286,7,0)</f>
        <v>https://www.cu.edu.tr/</v>
      </c>
      <c r="R425" s="174" t="str">
        <f>VLOOKUP('[1]lista umów'!$F415,'[1]słownik_E+'!$A$1:$G$286,6,0)</f>
        <v xml:space="preserve">erasmus@cu.edu.tr </v>
      </c>
      <c r="S425" s="174" t="s">
        <v>427</v>
      </c>
      <c r="T425" s="174"/>
    </row>
    <row r="426" spans="1:20" s="9" customFormat="1" x14ac:dyDescent="0.25">
      <c r="A426" s="177" t="str">
        <f>VLOOKUP('[1]lista umów'!$F416,'[1]słownik_E+'!$A$1:$G$286,4,0)</f>
        <v>Turcja</v>
      </c>
      <c r="B426" s="177" t="s">
        <v>549</v>
      </c>
      <c r="C426" s="177" t="str">
        <f>VLOOKUP('[1]lista umów'!$F416,'[1]słownik_E+'!$A$1:$G$286,2,0)</f>
        <v>Afyon Kocatepe Üniversitesi</v>
      </c>
      <c r="D426" s="177" t="str">
        <f>VLOOKUP('[1]lista umów'!$F416,'[1]słownik_E+'!$A$1:$G$286,3,0)</f>
        <v>Afyon Kocatepe University</v>
      </c>
      <c r="E426" s="177" t="s">
        <v>550</v>
      </c>
      <c r="F426" s="177" t="s">
        <v>21</v>
      </c>
      <c r="G426" s="178">
        <v>47026</v>
      </c>
      <c r="H426" s="177" t="s">
        <v>424</v>
      </c>
      <c r="I426" s="177" t="str">
        <f>VLOOKUP([1]!Tabela1[[#This Row],[wydział]],[1]słownik!$F$2:$G$12,2,0)</f>
        <v>dziedzina nauk inżynieryjno-technicznych / inżynieria mechaniczna</v>
      </c>
      <c r="J426" s="177" t="s">
        <v>425</v>
      </c>
      <c r="K426" s="177" t="str">
        <f>VLOOKUP(J426,[1]słownik!$I$2:$J$31,2,0)</f>
        <v>Mechanics and Metal Trades</v>
      </c>
      <c r="L426" s="177" t="s">
        <v>32</v>
      </c>
      <c r="M426" s="179">
        <v>2</v>
      </c>
      <c r="N426" s="179">
        <v>20</v>
      </c>
      <c r="O426" s="179">
        <v>2</v>
      </c>
      <c r="P426" s="179">
        <v>20</v>
      </c>
      <c r="Q426" s="177" t="str">
        <f>VLOOKUP('[1]lista umów'!$F416,'[1]słownik_E+'!$A$1:$G$286,7,0)</f>
        <v>https://aku.edu.tr/</v>
      </c>
      <c r="R426" s="177" t="str">
        <f>VLOOKUP('[1]lista umów'!$F416,'[1]słownik_E+'!$A$1:$G$286,6,0)</f>
        <v>uib@aku.edu.tr; uim@aku.edu.tr</v>
      </c>
      <c r="S426" s="177" t="s">
        <v>427</v>
      </c>
      <c r="T426" s="177"/>
    </row>
    <row r="427" spans="1:20" s="9" customFormat="1" x14ac:dyDescent="0.25">
      <c r="A427" s="174" t="str">
        <f>VLOOKUP('[1]lista umów'!$F417,'[1]słownik_E+'!$A$1:$G$286,4,0)</f>
        <v>Turcja</v>
      </c>
      <c r="B427" s="174" t="s">
        <v>253</v>
      </c>
      <c r="C427" s="174" t="str">
        <f>VLOOKUP('[1]lista umów'!$F417,'[1]słownik_E+'!$A$1:$G$286,2,0)</f>
        <v>Bartın Üniversitesi</v>
      </c>
      <c r="D427" s="174" t="str">
        <f>VLOOKUP('[1]lista umów'!$F417,'[1]słownik_E+'!$A$1:$G$286,3,0)</f>
        <v>Bartin University</v>
      </c>
      <c r="E427" s="174" t="s">
        <v>254</v>
      </c>
      <c r="F427" s="174" t="s">
        <v>21</v>
      </c>
      <c r="G427" s="175">
        <v>47391</v>
      </c>
      <c r="H427" s="174" t="s">
        <v>424</v>
      </c>
      <c r="I427" s="174" t="str">
        <f>VLOOKUP([1]!Tabela1[[#This Row],[wydział]],[1]słownik!$F$2:$G$12,2,0)</f>
        <v>dziedzina nauk inżynieryjno-technicznych / inżynieria mechaniczna</v>
      </c>
      <c r="J427" s="174" t="s">
        <v>425</v>
      </c>
      <c r="K427" s="174" t="str">
        <f>VLOOKUP(J427,[1]słownik!$I$2:$J$31,2,0)</f>
        <v>Mechanics and Metal Trades</v>
      </c>
      <c r="L427" s="174" t="s">
        <v>24</v>
      </c>
      <c r="M427" s="176">
        <v>2</v>
      </c>
      <c r="N427" s="176">
        <v>10</v>
      </c>
      <c r="O427" s="176">
        <v>2</v>
      </c>
      <c r="P427" s="176">
        <v>10</v>
      </c>
      <c r="Q427" s="174" t="str">
        <f>VLOOKUP('[1]lista umów'!$F417,'[1]słownik_E+'!$A$1:$G$286,7,0)</f>
        <v>https://bartin.edu.tr/</v>
      </c>
      <c r="R427" s="174" t="str">
        <f>VLOOKUP('[1]lista umów'!$F417,'[1]słownik_E+'!$A$1:$G$286,6,0)</f>
        <v>ulik@bartin.edu.tr; bkef@bartin.edu.tr</v>
      </c>
      <c r="S427" s="174" t="s">
        <v>427</v>
      </c>
      <c r="T427" s="174"/>
    </row>
    <row r="428" spans="1:20" s="9" customFormat="1" x14ac:dyDescent="0.25">
      <c r="A428" s="177" t="str">
        <f>VLOOKUP('[1]lista umów'!$F418,'[1]słownik_E+'!$A$1:$G$286,4,0)</f>
        <v>Turcja</v>
      </c>
      <c r="B428" s="177" t="s">
        <v>206</v>
      </c>
      <c r="C428" s="177" t="str">
        <f>VLOOKUP('[1]lista umów'!$F418,'[1]słownik_E+'!$A$1:$G$286,2,0)</f>
        <v>Çankırı Karatekin Üniversitesi</v>
      </c>
      <c r="D428" s="177" t="str">
        <f>VLOOKUP('[1]lista umów'!$F418,'[1]słownik_E+'!$A$1:$G$286,3,0)</f>
        <v>Cankiri Karatekin University</v>
      </c>
      <c r="E428" s="177" t="s">
        <v>207</v>
      </c>
      <c r="F428" s="177" t="s">
        <v>21</v>
      </c>
      <c r="G428" s="178">
        <v>46660</v>
      </c>
      <c r="H428" s="177" t="s">
        <v>424</v>
      </c>
      <c r="I428" s="177" t="str">
        <f>VLOOKUP([1]!Tabela1[[#This Row],[wydział]],[1]słownik!$F$2:$G$12,2,0)</f>
        <v>dziedzina nauk inżynieryjno-technicznych / inżynieria mechaniczna</v>
      </c>
      <c r="J428" s="177" t="s">
        <v>425</v>
      </c>
      <c r="K428" s="177" t="str">
        <f>VLOOKUP(J428,[1]słownik!$I$2:$J$31,2,0)</f>
        <v>Mechanics and Metal Trades</v>
      </c>
      <c r="L428" s="177" t="s">
        <v>24</v>
      </c>
      <c r="M428" s="179">
        <v>2</v>
      </c>
      <c r="N428" s="179">
        <v>8</v>
      </c>
      <c r="O428" s="179">
        <v>2</v>
      </c>
      <c r="P428" s="179">
        <v>8</v>
      </c>
      <c r="Q428" s="177" t="str">
        <f>VLOOKUP('[1]lista umów'!$F418,'[1]słownik_E+'!$A$1:$G$286,7,0)</f>
        <v>https://karatekin.edu.tr/</v>
      </c>
      <c r="R428" s="177" t="str">
        <f>VLOOKUP('[1]lista umów'!$F418,'[1]słownik_E+'!$A$1:$G$286,6,0)</f>
        <v xml:space="preserve">erasmus@karatekin.edu.tr </v>
      </c>
      <c r="S428" s="177" t="s">
        <v>427</v>
      </c>
      <c r="T428" s="177"/>
    </row>
    <row r="429" spans="1:20" s="9" customFormat="1" x14ac:dyDescent="0.25">
      <c r="A429" s="174" t="str">
        <f>VLOOKUP('[1]lista umów'!$F419,'[1]słownik_E+'!$A$1:$G$286,4,0)</f>
        <v>Turcja</v>
      </c>
      <c r="B429" s="174" t="s">
        <v>551</v>
      </c>
      <c r="C429" s="174" t="str">
        <f>VLOOKUP('[1]lista umów'!$F419,'[1]słownik_E+'!$A$1:$G$286,2,0)</f>
        <v>Çankırı Karatekin Üniversitesi</v>
      </c>
      <c r="D429" s="174" t="str">
        <f>VLOOKUP('[1]lista umów'!$F419,'[1]słownik_E+'!$A$1:$G$286,3,0)</f>
        <v>Cankiri Karatekin University</v>
      </c>
      <c r="E429" s="174" t="s">
        <v>207</v>
      </c>
      <c r="F429" s="174" t="s">
        <v>21</v>
      </c>
      <c r="G429" s="175">
        <v>46660</v>
      </c>
      <c r="H429" s="174" t="s">
        <v>424</v>
      </c>
      <c r="I429" s="174" t="str">
        <f>VLOOKUP([1]!Tabela1[[#This Row],[wydział]],[1]słownik!$F$2:$G$12,2,0)</f>
        <v>dziedzina nauk inżynieryjno-technicznych / inżynieria mechaniczna</v>
      </c>
      <c r="J429" s="174" t="s">
        <v>176</v>
      </c>
      <c r="K429" s="174" t="str">
        <f>VLOOKUP(J429,[1]słownik!$I$2:$J$31,2,0)</f>
        <v>Engineering and Engineering Trades</v>
      </c>
      <c r="L429" s="174" t="s">
        <v>24</v>
      </c>
      <c r="M429" s="176">
        <v>2</v>
      </c>
      <c r="N429" s="176">
        <v>8</v>
      </c>
      <c r="O429" s="176">
        <v>2</v>
      </c>
      <c r="P429" s="176">
        <v>8</v>
      </c>
      <c r="Q429" s="174" t="str">
        <f>VLOOKUP('[1]lista umów'!$F419,'[1]słownik_E+'!$A$1:$G$286,7,0)</f>
        <v>https://karatekin.edu.tr/</v>
      </c>
      <c r="R429" s="174" t="str">
        <f>VLOOKUP('[1]lista umów'!$F419,'[1]słownik_E+'!$A$1:$G$286,6,0)</f>
        <v xml:space="preserve">erasmus@karatekin.edu.tr </v>
      </c>
      <c r="S429" s="174" t="s">
        <v>427</v>
      </c>
      <c r="T429" s="174"/>
    </row>
    <row r="430" spans="1:20" s="9" customFormat="1" x14ac:dyDescent="0.25">
      <c r="A430" s="177" t="str">
        <f>VLOOKUP('[1]lista umów'!$F420,'[1]słownik_E+'!$A$1:$G$286,4,0)</f>
        <v>Turcja</v>
      </c>
      <c r="B430" s="177" t="s">
        <v>208</v>
      </c>
      <c r="C430" s="177" t="str">
        <f>VLOOKUP('[1]lista umów'!$F420,'[1]słownik_E+'!$A$1:$G$286,2,0)</f>
        <v>Pamukkale Üniversitesi</v>
      </c>
      <c r="D430" s="177" t="str">
        <f>VLOOKUP('[1]lista umów'!$F420,'[1]słownik_E+'!$A$1:$G$286,3,0)</f>
        <v>Pamukkale University</v>
      </c>
      <c r="E430" s="177" t="s">
        <v>209</v>
      </c>
      <c r="F430" s="177" t="s">
        <v>21</v>
      </c>
      <c r="G430" s="178">
        <v>47026</v>
      </c>
      <c r="H430" s="177" t="s">
        <v>424</v>
      </c>
      <c r="I430" s="177" t="str">
        <f>VLOOKUP([1]!Tabela1[[#This Row],[wydział]],[1]słownik!$F$2:$G$12,2,0)</f>
        <v>dziedzina nauk inżynieryjno-technicznych / inżynieria mechaniczna</v>
      </c>
      <c r="J430" s="177" t="s">
        <v>425</v>
      </c>
      <c r="K430" s="177" t="str">
        <f>VLOOKUP(J430,[1]słownik!$I$2:$J$31,2,0)</f>
        <v>Mechanics and Metal Trades</v>
      </c>
      <c r="L430" s="177" t="s">
        <v>32</v>
      </c>
      <c r="M430" s="179">
        <v>2</v>
      </c>
      <c r="N430" s="179">
        <v>20</v>
      </c>
      <c r="O430" s="179">
        <v>2</v>
      </c>
      <c r="P430" s="179">
        <v>20</v>
      </c>
      <c r="Q430" s="177" t="str">
        <f>VLOOKUP('[1]lista umów'!$F420,'[1]słownik_E+'!$A$1:$G$286,7,0)</f>
        <v>https://www.pau.edu.tr/</v>
      </c>
      <c r="R430" s="177" t="str">
        <f>VLOOKUP('[1]lista umów'!$F420,'[1]słownik_E+'!$A$1:$G$286,6,0)</f>
        <v>stoprak@pau.edu.tr; internationaloffice@pau.edu.tr</v>
      </c>
      <c r="S430" s="177" t="s">
        <v>427</v>
      </c>
      <c r="T430" s="177"/>
    </row>
    <row r="431" spans="1:20" s="9" customFormat="1" x14ac:dyDescent="0.25">
      <c r="A431" s="174" t="str">
        <f>VLOOKUP('[1]lista umów'!$F421,'[1]słownik_E+'!$A$1:$G$286,4,0)</f>
        <v>Turcja</v>
      </c>
      <c r="B431" s="174" t="s">
        <v>259</v>
      </c>
      <c r="C431" s="174" t="str">
        <f>VLOOKUP('[1]lista umów'!$F421,'[1]słownik_E+'!$A$1:$G$286,2,0)</f>
        <v>Erzincan Binali Yıldırım Üniversitesi</v>
      </c>
      <c r="D431" s="174" t="str">
        <f>VLOOKUP('[1]lista umów'!$F421,'[1]słownik_E+'!$A$1:$G$286,3,0)</f>
        <v>Erzincan University</v>
      </c>
      <c r="E431" s="174" t="s">
        <v>260</v>
      </c>
      <c r="F431" s="174" t="s">
        <v>21</v>
      </c>
      <c r="G431" s="175">
        <v>46660</v>
      </c>
      <c r="H431" s="174" t="s">
        <v>424</v>
      </c>
      <c r="I431" s="174" t="str">
        <f>VLOOKUP([1]!Tabela1[[#This Row],[wydział]],[1]słownik!$F$2:$G$12,2,0)</f>
        <v>dziedzina nauk inżynieryjno-technicznych / inżynieria mechaniczna</v>
      </c>
      <c r="J431" s="174" t="s">
        <v>425</v>
      </c>
      <c r="K431" s="174" t="str">
        <f>VLOOKUP(J431,[1]słownik!$I$2:$J$31,2,0)</f>
        <v>Mechanics and Metal Trades</v>
      </c>
      <c r="L431" s="174" t="s">
        <v>90</v>
      </c>
      <c r="M431" s="176">
        <v>3</v>
      </c>
      <c r="N431" s="176">
        <v>18</v>
      </c>
      <c r="O431" s="176">
        <v>3</v>
      </c>
      <c r="P431" s="176">
        <v>18</v>
      </c>
      <c r="Q431" s="174" t="str">
        <f>VLOOKUP('[1]lista umów'!$F421,'[1]słownik_E+'!$A$1:$G$286,7,0)</f>
        <v>https://ebyu.edu.tr/</v>
      </c>
      <c r="R431" s="174" t="str">
        <f>VLOOKUP('[1]lista umów'!$F421,'[1]słownik_E+'!$A$1:$G$286,6,0)</f>
        <v xml:space="preserve">ngurbuz@erzincan.edu.tr; erasmus@erzincan.edu.tr </v>
      </c>
      <c r="S431" s="174" t="s">
        <v>427</v>
      </c>
      <c r="T431" s="174"/>
    </row>
    <row r="432" spans="1:20" s="9" customFormat="1" x14ac:dyDescent="0.25">
      <c r="A432" s="174" t="str">
        <f>VLOOKUP('[1]lista umów'!$F423,'[1]słownik_E+'!$A$1:$G$286,4,0)</f>
        <v>Turcja</v>
      </c>
      <c r="B432" s="174" t="s">
        <v>97</v>
      </c>
      <c r="C432" s="174" t="str">
        <f>VLOOKUP('[1]lista umów'!$F423,'[1]słownik_E+'!$A$1:$G$286,2,0)</f>
        <v>İstanbul Gedik Üniversitesi</v>
      </c>
      <c r="D432" s="174" t="str">
        <f>VLOOKUP('[1]lista umów'!$F423,'[1]słownik_E+'!$A$1:$G$286,3,0)</f>
        <v>Istanbul Gedik University</v>
      </c>
      <c r="E432" s="174" t="s">
        <v>552</v>
      </c>
      <c r="F432" s="174" t="s">
        <v>21</v>
      </c>
      <c r="G432" s="175">
        <v>46660</v>
      </c>
      <c r="H432" s="174" t="s">
        <v>424</v>
      </c>
      <c r="I432" s="174" t="str">
        <f>VLOOKUP([1]!Tabela1[[#This Row],[wydział]],[1]słownik!$F$2:$G$12,2,0)</f>
        <v>dziedzina nauk inżynieryjno-technicznych / inżynieria mechaniczna</v>
      </c>
      <c r="J432" s="174" t="s">
        <v>425</v>
      </c>
      <c r="K432" s="174" t="str">
        <f>VLOOKUP(J432,[1]słownik!$I$2:$J$31,2,0)</f>
        <v>Mechanics and Metal Trades</v>
      </c>
      <c r="L432" s="174" t="s">
        <v>24</v>
      </c>
      <c r="M432" s="176">
        <v>2</v>
      </c>
      <c r="N432" s="176">
        <v>10</v>
      </c>
      <c r="O432" s="176">
        <v>2</v>
      </c>
      <c r="P432" s="176">
        <v>10</v>
      </c>
      <c r="Q432" s="174" t="str">
        <f>VLOOKUP('[1]lista umów'!$F423,'[1]słownik_E+'!$A$1:$G$286,7,0)</f>
        <v>https://www.gedik.edu.tr/</v>
      </c>
      <c r="R432" s="174" t="str">
        <f>VLOOKUP('[1]lista umów'!$F423,'[1]słownik_E+'!$A$1:$G$286,6,0)</f>
        <v>erasmus@gedik.edu.tr</v>
      </c>
      <c r="S432" s="174" t="s">
        <v>427</v>
      </c>
      <c r="T432" s="174"/>
    </row>
    <row r="433" spans="1:20" s="9" customFormat="1" x14ac:dyDescent="0.25">
      <c r="A433" s="177" t="str">
        <f>VLOOKUP('[1]lista umów'!$F424,'[1]słownik_E+'!$A$1:$G$286,4,0)</f>
        <v>Turcja</v>
      </c>
      <c r="B433" s="177" t="s">
        <v>437</v>
      </c>
      <c r="C433" s="177" t="str">
        <f>VLOOKUP('[1]lista umów'!$F424,'[1]słownik_E+'!$A$1:$G$286,2,0)</f>
        <v>Erciyes Üniversitesi</v>
      </c>
      <c r="D433" s="177" t="str">
        <f>VLOOKUP('[1]lista umów'!$F424,'[1]słownik_E+'!$A$1:$G$286,3,0)</f>
        <v>Erciyes University</v>
      </c>
      <c r="E433" s="177" t="s">
        <v>438</v>
      </c>
      <c r="F433" s="177" t="s">
        <v>21</v>
      </c>
      <c r="G433" s="178">
        <v>47026</v>
      </c>
      <c r="H433" s="177" t="s">
        <v>424</v>
      </c>
      <c r="I433" s="177" t="str">
        <f>VLOOKUP([1]!Tabela1[[#This Row],[wydział]],[1]słownik!$F$2:$G$12,2,0)</f>
        <v>dziedzina nauk inżynieryjno-technicznych / inżynieria środowiska, górnictwo i energetyka</v>
      </c>
      <c r="J433" s="177" t="s">
        <v>425</v>
      </c>
      <c r="K433" s="177" t="str">
        <f>VLOOKUP(J433,[1]słownik!$I$2:$J$31,2,0)</f>
        <v>Mechanics and Metal Trades</v>
      </c>
      <c r="L433" s="177" t="s">
        <v>24</v>
      </c>
      <c r="M433" s="179">
        <v>2</v>
      </c>
      <c r="N433" s="179">
        <v>10</v>
      </c>
      <c r="O433" s="179">
        <v>2</v>
      </c>
      <c r="P433" s="179">
        <v>10</v>
      </c>
      <c r="Q433" s="177" t="str">
        <f>VLOOKUP('[1]lista umów'!$F424,'[1]słownik_E+'!$A$1:$G$286,7,0)</f>
        <v>https://www.erciyes.edu.tr/</v>
      </c>
      <c r="R433" s="177" t="str">
        <f>VLOOKUP('[1]lista umów'!$F424,'[1]słownik_E+'!$A$1:$G$286,6,0)</f>
        <v xml:space="preserve">erasmus@erciyes.edu.tr </v>
      </c>
      <c r="S433" s="177" t="s">
        <v>427</v>
      </c>
      <c r="T433" s="177"/>
    </row>
    <row r="434" spans="1:20" s="116" customFormat="1" x14ac:dyDescent="0.25">
      <c r="A434" s="174" t="str">
        <f>VLOOKUP('[1]lista umów'!$F425,'[1]słownik_E+'!$A$1:$G$286,4,0)</f>
        <v>Turcja</v>
      </c>
      <c r="B434" s="174" t="s">
        <v>553</v>
      </c>
      <c r="C434" s="174" t="str">
        <f>VLOOKUP('[1]lista umów'!$F425,'[1]słownik_E+'!$A$1:$G$286,2,0)</f>
        <v>Kocaeli Üniversitesi</v>
      </c>
      <c r="D434" s="174" t="str">
        <f>VLOOKUP('[1]lista umów'!$F425,'[1]słownik_E+'!$A$1:$G$286,3,0)</f>
        <v>Kocaeli University</v>
      </c>
      <c r="E434" s="174" t="s">
        <v>554</v>
      </c>
      <c r="F434" s="174" t="s">
        <v>21</v>
      </c>
      <c r="G434" s="175">
        <v>46660</v>
      </c>
      <c r="H434" s="174" t="s">
        <v>424</v>
      </c>
      <c r="I434" s="174" t="str">
        <f>VLOOKUP([1]!Tabela1[[#This Row],[wydział]],[1]słownik!$F$2:$G$12,2,0)</f>
        <v>dziedzina nauk inżynieryjno-technicznych / inżynieria środowiska, górnictwo i energetyka</v>
      </c>
      <c r="J434" s="174" t="s">
        <v>425</v>
      </c>
      <c r="K434" s="174" t="str">
        <f>VLOOKUP(J434,[1]słownik!$I$2:$J$31,2,0)</f>
        <v>Mechanics and Metal Trades</v>
      </c>
      <c r="L434" s="174" t="s">
        <v>32</v>
      </c>
      <c r="M434" s="176">
        <v>3</v>
      </c>
      <c r="N434" s="176">
        <v>18</v>
      </c>
      <c r="O434" s="176">
        <v>3</v>
      </c>
      <c r="P434" s="176">
        <v>18</v>
      </c>
      <c r="Q434" s="174" t="str">
        <f>VLOOKUP('[1]lista umów'!$F425,'[1]słownik_E+'!$A$1:$G$286,7,0)</f>
        <v>https://www.kocaeli.edu.tr/</v>
      </c>
      <c r="R434" s="174" t="str">
        <f>VLOOKUP('[1]lista umów'!$F425,'[1]słownik_E+'!$A$1:$G$286,6,0)</f>
        <v xml:space="preserve">akmang@kocaeli.edu.tr </v>
      </c>
      <c r="S434" s="174" t="s">
        <v>427</v>
      </c>
      <c r="T434" s="174"/>
    </row>
    <row r="435" spans="1:20" s="116" customFormat="1" x14ac:dyDescent="0.25">
      <c r="A435" s="174" t="str">
        <f>VLOOKUP('[1]lista umów'!$F426,'[1]słownik_E+'!$A$1:$G$286,4,0)</f>
        <v>Turcja</v>
      </c>
      <c r="B435" s="177" t="s">
        <v>555</v>
      </c>
      <c r="C435" s="177" t="str">
        <f>VLOOKUP('[1]lista umów'!$F426,'[1]słownik_E+'!$A$1:$G$286,2,0)</f>
        <v>Tekirdağ Namık Kemal Üniversitesi</v>
      </c>
      <c r="D435" s="174" t="str">
        <f>VLOOKUP('[1]lista umów'!$F426,'[1]słownik_E+'!$A$1:$G$286,3,0)</f>
        <v>Namik Kemal University</v>
      </c>
      <c r="E435" s="174" t="s">
        <v>556</v>
      </c>
      <c r="F435" s="177" t="s">
        <v>21</v>
      </c>
      <c r="G435" s="175">
        <v>47391</v>
      </c>
      <c r="H435" s="174" t="s">
        <v>424</v>
      </c>
      <c r="I435" s="174" t="str">
        <f>VLOOKUP([1]!Tabela1[[#This Row],[wydział]],[1]słownik!$F$2:$G$12,2,0)</f>
        <v>dziedzina nauk inżynieryjno-technicznych / inżynieria środowiska, górnictwo i energetyka</v>
      </c>
      <c r="J435" s="174" t="s">
        <v>425</v>
      </c>
      <c r="K435" s="177" t="str">
        <f>VLOOKUP(J435,[1]słownik!$I$2:$J$31,2,0)</f>
        <v>Mechanics and Metal Trades</v>
      </c>
      <c r="L435" s="177" t="s">
        <v>32</v>
      </c>
      <c r="M435" s="179">
        <v>2</v>
      </c>
      <c r="N435" s="179">
        <v>10</v>
      </c>
      <c r="O435" s="179">
        <v>2</v>
      </c>
      <c r="P435" s="179">
        <v>10</v>
      </c>
      <c r="Q435" s="177" t="str">
        <f>VLOOKUP('[1]lista umów'!$F426,'[1]słownik_E+'!$A$1:$G$286,7,0)</f>
        <v>http://www.nku.edu.tr/</v>
      </c>
      <c r="R435" s="177" t="str">
        <f>VLOOKUP('[1]lista umów'!$F426,'[1]słownik_E+'!$A$1:$G$286,6,0)</f>
        <v xml:space="preserve">rmutlu@nku.edu.tr; &lt;infoerasmus@nku.edu.tr&gt;; </v>
      </c>
      <c r="S435" s="174" t="s">
        <v>427</v>
      </c>
      <c r="T435" s="174"/>
    </row>
    <row r="436" spans="1:20" s="116" customFormat="1" x14ac:dyDescent="0.25">
      <c r="A436" s="182" t="str">
        <f>VLOOKUP('[1]lista umów'!$F615,'[1]słownik_E+'!$A$1:$G$500,4,0)</f>
        <v>Turcja</v>
      </c>
      <c r="B436" s="182" t="str">
        <f>VLOOKUP('[1]lista umów'!$F615,'[1]słownik_E+'!$A$1:$G$500,5,0)</f>
        <v>Alanya</v>
      </c>
      <c r="C436" s="182" t="str">
        <f>VLOOKUP('[1]lista umów'!$F615,'[1]słownik_E+'!$A$1:$G$500,2,0)</f>
        <v>Alanya Alaaddin Keykubat Üniversitesi</v>
      </c>
      <c r="D436" s="182" t="str">
        <f>VLOOKUP('[1]lista umów'!$F615,'[1]słownik_E+'!$A$1:$G$500,3,0)</f>
        <v>Alanya Alaadin Keykubat University</v>
      </c>
      <c r="E436" s="189" t="s">
        <v>710</v>
      </c>
      <c r="F436" s="182" t="s">
        <v>21</v>
      </c>
      <c r="G436" s="175">
        <v>46660</v>
      </c>
      <c r="H436" s="182" t="s">
        <v>424</v>
      </c>
      <c r="I436" s="182" t="str">
        <f>VLOOKUP([1]!Tabela1[[#This Row],[wydział]],[1]słownik!$F$2:$G$12,2,0)</f>
        <v>dziedzina nauk inżynieryjno-technicznych / inżynieria środowiska, górnictwo i energetyka</v>
      </c>
      <c r="J436" s="182" t="s">
        <v>425</v>
      </c>
      <c r="K436" s="182" t="str">
        <f>VLOOKUP(J436,[1]słownik!$I$2:$J$31,2,0)</f>
        <v>Mechanics and Metal Trades</v>
      </c>
      <c r="L436" s="182" t="s">
        <v>24</v>
      </c>
      <c r="M436" s="190">
        <v>2</v>
      </c>
      <c r="N436" s="190">
        <v>6</v>
      </c>
      <c r="O436" s="190">
        <v>2</v>
      </c>
      <c r="P436" s="190">
        <v>6</v>
      </c>
      <c r="Q436" s="191" t="s">
        <v>711</v>
      </c>
      <c r="R436" s="192" t="s">
        <v>712</v>
      </c>
      <c r="S436" s="182" t="s">
        <v>427</v>
      </c>
      <c r="T436" s="182"/>
    </row>
    <row r="437" spans="1:20" s="116" customFormat="1" x14ac:dyDescent="0.25">
      <c r="A437" s="182" t="str">
        <f>VLOOKUP('[1]lista umów'!$F639,'[1]słownik_E+'!$A$1:$G$286,4,0)</f>
        <v>Turcja</v>
      </c>
      <c r="B437" s="182" t="s">
        <v>434</v>
      </c>
      <c r="C437" s="182" t="str">
        <f>VLOOKUP('[1]lista umów'!$F639,'[1]słownik_E+'!$A$1:$G$286,2,0)</f>
        <v>İskenderun Teknik Üniversitesi</v>
      </c>
      <c r="D437" s="182" t="str">
        <f>VLOOKUP('[1]lista umów'!$F639,'[1]słownik_E+'!$A$1:$G$286,3,0)</f>
        <v>Iskenderun Technical University</v>
      </c>
      <c r="E437" s="182" t="s">
        <v>435</v>
      </c>
      <c r="F437" s="182" t="s">
        <v>21</v>
      </c>
      <c r="G437" s="175">
        <v>47391</v>
      </c>
      <c r="H437" s="182" t="s">
        <v>424</v>
      </c>
      <c r="I437" s="182" t="s">
        <v>730</v>
      </c>
      <c r="J437" s="182" t="s">
        <v>425</v>
      </c>
      <c r="K437" s="182" t="str">
        <f>VLOOKUP(J437,[1]słownik!$I$2:$J$31,2,0)</f>
        <v>Mechanics and Metal Trades</v>
      </c>
      <c r="L437" s="182" t="s">
        <v>24</v>
      </c>
      <c r="M437" s="176">
        <v>2</v>
      </c>
      <c r="N437" s="176">
        <v>20</v>
      </c>
      <c r="O437" s="176">
        <v>2</v>
      </c>
      <c r="P437" s="176">
        <v>20</v>
      </c>
      <c r="Q437" s="182" t="str">
        <f>VLOOKUP('[1]lista umów'!$F639,'[1]słownik_E+'!$A$1:$G$286,7,0)</f>
        <v>https://www.iste.edu.tr/</v>
      </c>
      <c r="R437" s="182" t="str">
        <f>VLOOKUP('[1]lista umów'!$F639,'[1]słownik_E+'!$A$1:$G$286,6,0)</f>
        <v>vahit.calisir@iste.edu.tr</v>
      </c>
      <c r="S437" s="182" t="s">
        <v>427</v>
      </c>
      <c r="T437" s="182"/>
    </row>
    <row r="438" spans="1:20" s="116" customFormat="1" x14ac:dyDescent="0.25">
      <c r="A438" s="182" t="s">
        <v>780</v>
      </c>
      <c r="B438" s="182" t="s">
        <v>781</v>
      </c>
      <c r="C438" s="182" t="s">
        <v>782</v>
      </c>
      <c r="D438" s="182" t="s">
        <v>783</v>
      </c>
      <c r="E438" s="182" t="s">
        <v>784</v>
      </c>
      <c r="F438" s="182" t="s">
        <v>21</v>
      </c>
      <c r="G438" s="175">
        <v>47391</v>
      </c>
      <c r="H438" s="182" t="s">
        <v>424</v>
      </c>
      <c r="I438" s="182" t="s">
        <v>730</v>
      </c>
      <c r="J438" s="182"/>
      <c r="K438" s="182"/>
      <c r="L438" s="182" t="s">
        <v>24</v>
      </c>
      <c r="M438" s="190">
        <v>2</v>
      </c>
      <c r="N438" s="190">
        <v>12</v>
      </c>
      <c r="O438" s="190">
        <v>2</v>
      </c>
      <c r="P438" s="190">
        <v>12</v>
      </c>
      <c r="Q438" s="182" t="s">
        <v>785</v>
      </c>
      <c r="R438" s="195" t="s">
        <v>786</v>
      </c>
      <c r="S438" s="182" t="s">
        <v>427</v>
      </c>
      <c r="T438" s="182"/>
    </row>
    <row r="439" spans="1:20" s="116" customFormat="1" x14ac:dyDescent="0.25">
      <c r="A439" s="183" t="str">
        <f>VLOOKUP('[1]lista umów'!$F618,'[1]słownik_E+'!$A$1:$G$286,4,0)</f>
        <v>Turcja</v>
      </c>
      <c r="B439" s="183" t="str">
        <f>VLOOKUP('[1]lista umów'!$F618,'[1]słownik_E+'!$A$1:$G$286,5,0)</f>
        <v>Eskişehir</v>
      </c>
      <c r="C439" s="183" t="str">
        <f>VLOOKUP('[1]lista umów'!$F618,'[1]słownik_E+'!$A$1:$G$286,2,0)</f>
        <v>Eskişehir Teknik Üniversitesi</v>
      </c>
      <c r="D439" s="183" t="str">
        <f>VLOOKUP('[1]lista umów'!$F618,'[1]słownik_E+'!$A$1:$G$286,3,0)</f>
        <v>Eskisehir Technical University</v>
      </c>
      <c r="E439" s="187" t="s">
        <v>647</v>
      </c>
      <c r="F439" s="183" t="s">
        <v>21</v>
      </c>
      <c r="G439" s="178">
        <v>47026</v>
      </c>
      <c r="H439" s="183" t="s">
        <v>424</v>
      </c>
      <c r="I439" s="183"/>
      <c r="J439" s="183" t="s">
        <v>425</v>
      </c>
      <c r="K439" s="183"/>
      <c r="L439" s="183"/>
      <c r="M439" s="186">
        <v>2</v>
      </c>
      <c r="N439" s="186">
        <v>10</v>
      </c>
      <c r="O439" s="186">
        <v>2</v>
      </c>
      <c r="P439" s="186">
        <v>10</v>
      </c>
      <c r="Q439" s="188" t="str">
        <f>VLOOKUP('[1]lista umów'!$F618,'[1]słownik_E+'!$A$1:$G$286,7,0)</f>
        <v>https://eskisehir.edu.tr/</v>
      </c>
      <c r="R439" s="196" t="str">
        <f>VLOOKUP('[1]lista umów'!$F618,'[1]słownik_E+'!$A$1:$G$286,6,0)</f>
        <v>uib@eskisehir.edu.tr</v>
      </c>
      <c r="S439" s="183" t="s">
        <v>427</v>
      </c>
      <c r="T439" s="183"/>
    </row>
    <row r="440" spans="1:20" s="116" customFormat="1" x14ac:dyDescent="0.25">
      <c r="A440" s="177" t="str">
        <f>VLOOKUP('[1]lista umów'!$F428,'[1]słownik_E+'!$A$1:$G$286,4,0)</f>
        <v>Węgry</v>
      </c>
      <c r="B440" s="177" t="s">
        <v>348</v>
      </c>
      <c r="C440" s="177" t="str">
        <f>VLOOKUP('[1]lista umów'!$F428,'[1]słownik_E+'!$A$1:$G$286,2,0)</f>
        <v>Dunaujvarosi Egyetem</v>
      </c>
      <c r="D440" s="177" t="str">
        <f>VLOOKUP('[1]lista umów'!$F428,'[1]słownik_E+'!$A$1:$G$286,3,0)</f>
        <v>Dunaujvarosi Egyetem / University of Dunaujvaros</v>
      </c>
      <c r="E440" s="177" t="s">
        <v>349</v>
      </c>
      <c r="F440" s="177" t="s">
        <v>21</v>
      </c>
      <c r="G440" s="178">
        <v>46660</v>
      </c>
      <c r="H440" s="177" t="s">
        <v>424</v>
      </c>
      <c r="I440" s="177" t="str">
        <f>VLOOKUP([1]!Tabela1[[#This Row],[wydział]],[1]słownik!$F$2:$G$12,2,0)</f>
        <v>dziedzina nauk inżynieryjno-technicznych / inżynieria środowiska, górnictwo i energetyka</v>
      </c>
      <c r="J440" s="177" t="s">
        <v>176</v>
      </c>
      <c r="K440" s="177" t="str">
        <f>VLOOKUP(J440,[1]słownik!$I$2:$J$31,2,0)</f>
        <v>Engineering and Engineering Trades</v>
      </c>
      <c r="L440" s="177" t="s">
        <v>24</v>
      </c>
      <c r="M440" s="179">
        <v>2</v>
      </c>
      <c r="N440" s="179">
        <v>10</v>
      </c>
      <c r="O440" s="179">
        <v>2</v>
      </c>
      <c r="P440" s="179">
        <v>10</v>
      </c>
      <c r="Q440" s="177" t="str">
        <f>VLOOKUP('[1]lista umów'!$F428,'[1]słownik_E+'!$A$1:$G$286,7,0)</f>
        <v>https://www.uniduna.hu/</v>
      </c>
      <c r="R440" s="177" t="str">
        <f>VLOOKUP('[1]lista umów'!$F428,'[1]słownik_E+'!$A$1:$G$286,6,0)</f>
        <v>gyongyossyk@uniduna.hu</v>
      </c>
      <c r="S440" s="177" t="s">
        <v>427</v>
      </c>
      <c r="T440" s="177"/>
    </row>
    <row r="441" spans="1:20" s="116" customFormat="1" x14ac:dyDescent="0.25">
      <c r="A441" s="174" t="str">
        <f>VLOOKUP('[1]lista umów'!$F429,'[1]słownik_E+'!$A$1:$G$286,4,0)</f>
        <v>Węgry</v>
      </c>
      <c r="B441" s="174" t="s">
        <v>350</v>
      </c>
      <c r="C441" s="174" t="str">
        <f>VLOOKUP('[1]lista umów'!$F429,'[1]słownik_E+'!$A$1:$G$286,2,0)</f>
        <v>Neumann János Egyetem</v>
      </c>
      <c r="D441" s="174" t="str">
        <f>VLOOKUP('[1]lista umów'!$F429,'[1]słownik_E+'!$A$1:$G$286,3,0)</f>
        <v>John von Neumann University (GAMF-Faculty of Engineering and Science)</v>
      </c>
      <c r="E441" s="174" t="s">
        <v>351</v>
      </c>
      <c r="F441" s="174" t="s">
        <v>21</v>
      </c>
      <c r="G441" s="175">
        <v>46660</v>
      </c>
      <c r="H441" s="174" t="s">
        <v>424</v>
      </c>
      <c r="I441" s="174" t="str">
        <f>VLOOKUP([1]!Tabela1[[#This Row],[wydział]],[1]słownik!$F$2:$G$12,2,0)</f>
        <v>dziedzina nauk inżynieryjno-technicznych / inżynieria środowiska, górnictwo i energetyka</v>
      </c>
      <c r="J441" s="174" t="s">
        <v>449</v>
      </c>
      <c r="K441" s="174" t="s">
        <v>450</v>
      </c>
      <c r="L441" s="174" t="s">
        <v>32</v>
      </c>
      <c r="M441" s="176">
        <v>2</v>
      </c>
      <c r="N441" s="176">
        <v>10</v>
      </c>
      <c r="O441" s="176">
        <v>2</v>
      </c>
      <c r="P441" s="176">
        <v>10</v>
      </c>
      <c r="Q441" s="174" t="str">
        <f>VLOOKUP('[1]lista umów'!$F429,'[1]słownik_E+'!$A$1:$G$286,7,0)</f>
        <v>https://nje.hu/</v>
      </c>
      <c r="R441" s="174" t="str">
        <f>VLOOKUP('[1]lista umów'!$F429,'[1]słownik_E+'!$A$1:$G$286,6,0)</f>
        <v>dorman.timea@gamf.uni-neumann.hu; international.office@uni-neumann.hu</v>
      </c>
      <c r="S441" s="174" t="s">
        <v>427</v>
      </c>
      <c r="T441" s="174"/>
    </row>
    <row r="442" spans="1:20" s="116" customFormat="1" x14ac:dyDescent="0.25">
      <c r="A442" s="174" t="str">
        <f>VLOOKUP('[1]lista umów'!$F431,'[1]słownik_E+'!$A$1:$G$286,4,0)</f>
        <v>Włochy</v>
      </c>
      <c r="B442" s="174" t="str">
        <f>VLOOKUP('[1]lista umów'!$F431,'[1]słownik_E+'!$A$1:$G$286,5,0)</f>
        <v>Lecce</v>
      </c>
      <c r="C442" s="174" t="str">
        <f>VLOOKUP('[1]lista umów'!$F431,'[1]słownik_E+'!$A$1:$G$286,2,0)</f>
        <v>Universita de Salento</v>
      </c>
      <c r="D442" s="174" t="s">
        <v>557</v>
      </c>
      <c r="E442" s="174" t="s">
        <v>558</v>
      </c>
      <c r="F442" s="174" t="s">
        <v>21</v>
      </c>
      <c r="G442" s="175">
        <v>47391</v>
      </c>
      <c r="H442" s="174" t="s">
        <v>424</v>
      </c>
      <c r="I442" s="174" t="str">
        <f>VLOOKUP([1]!Tabela1[[#This Row],[wydział]],[1]słownik!$F$2:$G$12,2,0)</f>
        <v>dziedzina nauk inżynieryjno-technicznych / inżynieria środowiska, górnictwo i energetyka</v>
      </c>
      <c r="J442" s="174" t="s">
        <v>176</v>
      </c>
      <c r="K442" s="174" t="str">
        <f>VLOOKUP(J442,[1]słownik!$I$2:$J$31,2,0)</f>
        <v>Engineering and Engineering Trades</v>
      </c>
      <c r="L442" s="174" t="s">
        <v>90</v>
      </c>
      <c r="M442" s="176">
        <v>2</v>
      </c>
      <c r="N442" s="176">
        <v>5</v>
      </c>
      <c r="O442" s="176">
        <v>2</v>
      </c>
      <c r="P442" s="176">
        <v>5</v>
      </c>
      <c r="Q442" s="174" t="str">
        <f>VLOOKUP('[1]lista umów'!$F431,'[1]słownik_E+'!$A$1:$G$286,7,0)</f>
        <v>www.unisalento.it/welcome</v>
      </c>
      <c r="R442" s="174" t="str">
        <f>VLOOKUP('[1]lista umów'!$F431,'[1]słownik_E+'!$A$1:$G$286,6,0)</f>
        <v>eliana.gennaro@unisalento.it</v>
      </c>
      <c r="S442" s="174" t="s">
        <v>427</v>
      </c>
      <c r="T442" s="174"/>
    </row>
    <row r="443" spans="1:20" s="116" customFormat="1" x14ac:dyDescent="0.25">
      <c r="A443" s="174" t="str">
        <f>VLOOKUP('[1]lista umów'!$F432,'[1]słownik_E+'!$A$1:$G$286,4,0)</f>
        <v>Włochy</v>
      </c>
      <c r="B443" s="174" t="s">
        <v>559</v>
      </c>
      <c r="C443" s="174" t="str">
        <f>VLOOKUP('[1]lista umów'!$F432,'[1]słownik_E+'!$A$1:$G$286,2,0)</f>
        <v>Università degli Studi di Salerno</v>
      </c>
      <c r="D443" s="174" t="str">
        <f>VLOOKUP('[1]lista umów'!$F432,'[1]słownik_E+'!$A$1:$G$286,3,0)</f>
        <v>University of Salerno</v>
      </c>
      <c r="E443" s="174" t="s">
        <v>560</v>
      </c>
      <c r="F443" s="177" t="s">
        <v>21</v>
      </c>
      <c r="G443" s="175">
        <v>47026</v>
      </c>
      <c r="H443" s="174" t="s">
        <v>424</v>
      </c>
      <c r="I443" s="174" t="str">
        <f>VLOOKUP([1]!Tabela1[[#This Row],[wydział]],[1]słownik!$F$2:$G$12,2,0)</f>
        <v>dziedzina nauk inżynieryjno-technicznych / inżynieria środowiska, górnictwo i energetyka</v>
      </c>
      <c r="J443" s="174" t="s">
        <v>425</v>
      </c>
      <c r="K443" s="174" t="str">
        <f>VLOOKUP(J443,[1]słownik!$I$2:$J$31,2,0)</f>
        <v>Mechanics and Metal Trades</v>
      </c>
      <c r="L443" s="174" t="s">
        <v>90</v>
      </c>
      <c r="M443" s="176">
        <v>2</v>
      </c>
      <c r="N443" s="176">
        <v>12</v>
      </c>
      <c r="O443" s="176">
        <v>2</v>
      </c>
      <c r="P443" s="176">
        <v>12</v>
      </c>
      <c r="Q443" s="174" t="str">
        <f>VLOOKUP('[1]lista umów'!$F432,'[1]słownik_E+'!$A$1:$G$286,7,0)</f>
        <v>www.unisa.it</v>
      </c>
      <c r="R443" s="174" t="str">
        <f>VLOOKUP('[1]lista umów'!$F432,'[1]słownik_E+'!$A$1:$G$286,6,0)</f>
        <v xml:space="preserve">erasmus@unisa.it </v>
      </c>
      <c r="S443" s="174" t="s">
        <v>427</v>
      </c>
      <c r="T443" s="174"/>
    </row>
    <row r="444" spans="1:20" s="116" customFormat="1" x14ac:dyDescent="0.25">
      <c r="A444" s="182" t="s">
        <v>214</v>
      </c>
      <c r="B444" s="182" t="s">
        <v>682</v>
      </c>
      <c r="C444" s="182" t="s">
        <v>683</v>
      </c>
      <c r="D444" s="182" t="s">
        <v>684</v>
      </c>
      <c r="E444" s="182" t="s">
        <v>685</v>
      </c>
      <c r="F444" s="182" t="s">
        <v>21</v>
      </c>
      <c r="G444" s="175">
        <v>47026</v>
      </c>
      <c r="H444" s="182" t="s">
        <v>424</v>
      </c>
      <c r="I444" s="182" t="str">
        <f>VLOOKUP([1]!Tabela1[[#This Row],[wydział]],[1]słownik!$F$2:$G$12,2,0)</f>
        <v>dziedzina nauk inżynieryjno-technicznych / inżynieria środowiska, górnictwo i energetyka</v>
      </c>
      <c r="J444" s="182" t="s">
        <v>425</v>
      </c>
      <c r="K444" s="182" t="str">
        <f>VLOOKUP(J444,[1]słownik!$I$2:$J$31,2,0)</f>
        <v>Mechanics and Metal Trades</v>
      </c>
      <c r="L444" s="182" t="s">
        <v>24</v>
      </c>
      <c r="M444" s="176">
        <v>2</v>
      </c>
      <c r="N444" s="176">
        <v>24</v>
      </c>
      <c r="O444" s="176">
        <v>2</v>
      </c>
      <c r="P444" s="176">
        <v>24</v>
      </c>
      <c r="Q444" s="182" t="s">
        <v>686</v>
      </c>
      <c r="R444" s="182" t="s">
        <v>687</v>
      </c>
      <c r="S444" s="182" t="s">
        <v>427</v>
      </c>
      <c r="T444" s="182"/>
    </row>
    <row r="445" spans="1:20" s="117" customFormat="1" x14ac:dyDescent="0.25">
      <c r="A445" s="198" t="str">
        <f>VLOOKUP('[1]lista umów'!$F433,'[1]słownik_E+'!$A$1:$G$286,4,0)</f>
        <v>Belgia</v>
      </c>
      <c r="B445" s="198" t="s">
        <v>561</v>
      </c>
      <c r="C445" s="198" t="str">
        <f>VLOOKUP('[1]lista umów'!$F433,'[1]słownik_E+'!$A$1:$G$286,2,0)</f>
        <v>Université de Liege</v>
      </c>
      <c r="D445" s="198" t="str">
        <f>VLOOKUP('[1]lista umów'!$F433,'[1]słownik_E+'!$A$1:$G$286,3,0)</f>
        <v>University of Liege</v>
      </c>
      <c r="E445" s="198" t="s">
        <v>562</v>
      </c>
      <c r="F445" s="198" t="s">
        <v>21</v>
      </c>
      <c r="G445" s="199">
        <v>47026</v>
      </c>
      <c r="H445" s="198" t="s">
        <v>563</v>
      </c>
      <c r="I445" s="198" t="str">
        <f>VLOOKUP([1]!Tabela1[[#This Row],[wydział]],[1]słownik!$F$2:$G$12,2,0)</f>
        <v>dziedzina nauk inżynieryjno-technicznych / inżynieria środowiska, górnictwo i energetyka</v>
      </c>
      <c r="J445" s="198" t="s">
        <v>381</v>
      </c>
      <c r="K445" s="198" t="str">
        <f>VLOOKUP(J445,[1]słownik!$I$2:$J$31,2,0)</f>
        <v>Building and Civil Engineering</v>
      </c>
      <c r="L445" s="198" t="s">
        <v>90</v>
      </c>
      <c r="M445" s="200">
        <v>2</v>
      </c>
      <c r="N445" s="200">
        <v>10</v>
      </c>
      <c r="O445" s="200">
        <v>2</v>
      </c>
      <c r="P445" s="200">
        <v>10</v>
      </c>
      <c r="Q445" s="198" t="str">
        <f>VLOOKUP('[1]lista umów'!$F433,'[1]słownik_E+'!$A$1:$G$286,7,0)</f>
        <v>https://www.uliege.be/</v>
      </c>
      <c r="R445" s="198" t="str">
        <f>VLOOKUP('[1]lista umów'!$F433,'[1]słownik_E+'!$A$1:$G$286,6,0)</f>
        <v>international@uliege.be</v>
      </c>
      <c r="S445" s="198" t="s">
        <v>564</v>
      </c>
      <c r="T445" s="198"/>
    </row>
    <row r="446" spans="1:20" s="117" customFormat="1" x14ac:dyDescent="0.25">
      <c r="A446" s="198" t="str">
        <f>VLOOKUP('[1]lista umów'!$F459,'[1]słownik_E+'!$A$1:$G$286,4,0)</f>
        <v>Chorwacja</v>
      </c>
      <c r="B446" s="198" t="s">
        <v>131</v>
      </c>
      <c r="C446" s="198" t="str">
        <f>VLOOKUP('[1]lista umów'!$F459,'[1]słownik_E+'!$A$1:$G$286,2,0)</f>
        <v>Sveučilište u Zagrebu</v>
      </c>
      <c r="D446" s="198" t="str">
        <f>VLOOKUP('[1]lista umów'!$F459,'[1]słownik_E+'!$A$1:$G$286,3,0)</f>
        <v>University of Zagreb</v>
      </c>
      <c r="E446" s="198" t="s">
        <v>132</v>
      </c>
      <c r="F446" s="198" t="s">
        <v>21</v>
      </c>
      <c r="G446" s="199">
        <v>47391</v>
      </c>
      <c r="H446" s="198" t="s">
        <v>563</v>
      </c>
      <c r="I446" s="198" t="str">
        <f>VLOOKUP([1]!Tabela1[[#This Row],[wydział]],[1]słownik!$F$2:$G$12,2,0)</f>
        <v>dziedzina nauk inżynieryjno-technicznych / inżynieria środowiska, górnictwo i energetyka</v>
      </c>
      <c r="J446" s="198" t="s">
        <v>145</v>
      </c>
      <c r="K446" s="198" t="str">
        <f>VLOOKUP(J446,[1]słownik!$I$2:$J$31,2,0)</f>
        <v>Electricity and Energy</v>
      </c>
      <c r="L446" s="198" t="s">
        <v>90</v>
      </c>
      <c r="M446" s="200">
        <v>2</v>
      </c>
      <c r="N446" s="200">
        <v>20</v>
      </c>
      <c r="O446" s="200">
        <v>2</v>
      </c>
      <c r="P446" s="200">
        <v>20</v>
      </c>
      <c r="Q446" s="198" t="str">
        <f>VLOOKUP('[1]lista umów'!$F459,'[1]słownik_E+'!$A$1:$G$286,7,0)</f>
        <v>https://www.unizg.hr/</v>
      </c>
      <c r="R446" s="198" t="str">
        <f>VLOOKUP('[1]lista umów'!$F459,'[1]słownik_E+'!$A$1:$G$286,6,0)</f>
        <v xml:space="preserve">erasmus.coordinator@unizg.hr </v>
      </c>
      <c r="S446" s="198" t="s">
        <v>564</v>
      </c>
      <c r="T446" s="198"/>
    </row>
    <row r="447" spans="1:20" s="117" customFormat="1" x14ac:dyDescent="0.25">
      <c r="A447" s="201" t="str">
        <f>VLOOKUP('[1]lista umów'!$F434,'[1]słownik_E+'!$A$1:$G$286,4,0)</f>
        <v>Czechy</v>
      </c>
      <c r="B447" s="201" t="s">
        <v>284</v>
      </c>
      <c r="C447" s="201" t="str">
        <f>VLOOKUP('[1]lista umów'!$F434,'[1]słownik_E+'!$A$1:$G$286,2,0)</f>
        <v>Univerzita Tomáše Bati ve Zlíně</v>
      </c>
      <c r="D447" s="201" t="str">
        <f>VLOOKUP('[1]lista umów'!$F434,'[1]słownik_E+'!$A$1:$G$286,3,0)</f>
        <v>Tomas Bata University of Zlin</v>
      </c>
      <c r="E447" s="201" t="s">
        <v>285</v>
      </c>
      <c r="F447" s="201" t="s">
        <v>21</v>
      </c>
      <c r="G447" s="202">
        <v>47026</v>
      </c>
      <c r="H447" s="201" t="s">
        <v>563</v>
      </c>
      <c r="I447" s="201" t="str">
        <f>VLOOKUP([1]!Tabela1[[#This Row],[wydział]],[1]słownik!$F$2:$G$12,2,0)</f>
        <v>dziedzina nauk inżynieryjno-technicznych / inżynieria środowiska, górnictwo i energetyka</v>
      </c>
      <c r="J447" s="201" t="s">
        <v>176</v>
      </c>
      <c r="K447" s="201" t="str">
        <f>VLOOKUP(J447,[1]słownik!$I$2:$J$31,2,0)</f>
        <v>Engineering and Engineering Trades</v>
      </c>
      <c r="L447" s="201" t="s">
        <v>24</v>
      </c>
      <c r="M447" s="203">
        <v>2</v>
      </c>
      <c r="N447" s="203">
        <v>10</v>
      </c>
      <c r="O447" s="203">
        <v>2</v>
      </c>
      <c r="P447" s="203">
        <v>10</v>
      </c>
      <c r="Q447" s="201" t="str">
        <f>VLOOKUP('[1]lista umów'!$F434,'[1]słownik_E+'!$A$1:$G$286,7,0)</f>
        <v>www.utb.cz</v>
      </c>
      <c r="R447" s="201" t="str">
        <f>VLOOKUP('[1]lista umów'!$F434,'[1]słownik_E+'!$A$1:$G$286,6,0)</f>
        <v>krutil@fmk.utb.cz, kubalcik@utb.cz</v>
      </c>
      <c r="S447" s="201" t="s">
        <v>564</v>
      </c>
      <c r="T447" s="201"/>
    </row>
    <row r="448" spans="1:20" s="117" customFormat="1" x14ac:dyDescent="0.25">
      <c r="A448" s="201" t="str">
        <f>VLOOKUP('[1]lista umów'!$F460,'[1]słownik_E+'!$A$1:$G$286,4,0)</f>
        <v>Czechy</v>
      </c>
      <c r="B448" s="201" t="str">
        <f>VLOOKUP('[1]lista umów'!$F460,'[1]słownik_E+'!$A$1:$G$286,5,0)</f>
        <v>Brno</v>
      </c>
      <c r="C448" s="201" t="str">
        <f>VLOOKUP('[1]lista umów'!$F460,'[1]słownik_E+'!$A$1:$G$286,2,0)</f>
        <v>Vysoke uceni technicke v Brne</v>
      </c>
      <c r="D448" s="201" t="str">
        <f>VLOOKUP('[1]lista umów'!$F460,'[1]słownik_E+'!$A$1:$G$286,3,0)</f>
        <v>Brno University of Technology</v>
      </c>
      <c r="E448" s="201" t="s">
        <v>26</v>
      </c>
      <c r="F448" s="201" t="s">
        <v>21</v>
      </c>
      <c r="G448" s="202">
        <v>46660</v>
      </c>
      <c r="H448" s="201" t="s">
        <v>563</v>
      </c>
      <c r="I448" s="201" t="str">
        <f>VLOOKUP([1]!Tabela1[[#This Row],[wydział]],[1]słownik!$F$2:$G$12,2,0)</f>
        <v>dziedzina nauk inżynieryjno-technicznych / inżynieria środowiska, górnictwo i energetyka</v>
      </c>
      <c r="J448" s="201" t="s">
        <v>145</v>
      </c>
      <c r="K448" s="201" t="str">
        <f>VLOOKUP(J448,[1]słownik!$I$2:$J$31,2,0)</f>
        <v>Electricity and Energy</v>
      </c>
      <c r="L448" s="201" t="s">
        <v>24</v>
      </c>
      <c r="M448" s="203">
        <v>2</v>
      </c>
      <c r="N448" s="203">
        <v>5</v>
      </c>
      <c r="O448" s="203">
        <v>2</v>
      </c>
      <c r="P448" s="203">
        <v>5</v>
      </c>
      <c r="Q448" s="201" t="str">
        <f>VLOOKUP('[1]lista umów'!$F460,'[1]słownik_E+'!$A$1:$G$286,7,0)</f>
        <v>https://www.vut.cz/en/</v>
      </c>
      <c r="R448" s="201" t="str">
        <f>VLOOKUP('[1]lista umów'!$F460,'[1]słownik_E+'!$A$1:$G$286,6,0)</f>
        <v>international@vutbr.cz; havlovad@fa.vutbr.cz; vesela.m@vutbr.cz</v>
      </c>
      <c r="S448" s="201" t="s">
        <v>564</v>
      </c>
      <c r="T448" s="201"/>
    </row>
    <row r="449" spans="1:20" s="117" customFormat="1" x14ac:dyDescent="0.25">
      <c r="A449" s="198" t="str">
        <f>VLOOKUP('[1]lista umów'!$F435,'[1]słownik_E+'!$A$1:$G$286,4,0)</f>
        <v>Francja</v>
      </c>
      <c r="B449" s="198" t="s">
        <v>152</v>
      </c>
      <c r="C449" s="198" t="str">
        <f>VLOOKUP('[1]lista umów'!$F435,'[1]słownik_E+'!$A$1:$G$286,2,0)</f>
        <v>Université du Littoral Côte d'Opale</v>
      </c>
      <c r="D449" s="198" t="str">
        <f>VLOOKUP('[1]lista umów'!$F435,'[1]słownik_E+'!$A$1:$G$286,3,0)</f>
        <v>University of the Littoral Opal Coast</v>
      </c>
      <c r="E449" s="198" t="s">
        <v>153</v>
      </c>
      <c r="F449" s="198" t="s">
        <v>21</v>
      </c>
      <c r="G449" s="199">
        <v>47391</v>
      </c>
      <c r="H449" s="198" t="s">
        <v>563</v>
      </c>
      <c r="I449" s="198" t="str">
        <f>VLOOKUP([1]!Tabela1[[#This Row],[wydział]],[1]słownik!$F$2:$G$12,2,0)</f>
        <v>dziedzina nauk inżynieryjno-technicznych / inżynieria środowiska, górnictwo i energetyka</v>
      </c>
      <c r="J449" s="198" t="s">
        <v>565</v>
      </c>
      <c r="K449" s="198" t="str">
        <f>VLOOKUP(J449,[1]słownik!$I$2:$J$31,2,0)</f>
        <v>Environmental Protection Technology</v>
      </c>
      <c r="L449" s="198" t="s">
        <v>24</v>
      </c>
      <c r="M449" s="200">
        <v>2</v>
      </c>
      <c r="N449" s="200">
        <v>12</v>
      </c>
      <c r="O449" s="200">
        <v>2</v>
      </c>
      <c r="P449" s="200">
        <v>12</v>
      </c>
      <c r="Q449" s="198" t="str">
        <f>VLOOKUP('[1]lista umów'!$F435,'[1]słownik_E+'!$A$1:$G$286,7,0)</f>
        <v>http://www.univ-littoral.fr/</v>
      </c>
      <c r="R449" s="198" t="str">
        <f>VLOOKUP('[1]lista umów'!$F435,'[1]słownik_E+'!$A$1:$G$286,6,0)</f>
        <v xml:space="preserve">nicolas.waldhoff@eilco-ulco.fr </v>
      </c>
      <c r="S449" s="198" t="s">
        <v>564</v>
      </c>
      <c r="T449" s="198"/>
    </row>
    <row r="450" spans="1:20" s="117" customFormat="1" x14ac:dyDescent="0.25">
      <c r="A450" s="198" t="str">
        <f>VLOOKUP('[1]lista umów'!$F436,'[1]słownik_E+'!$A$1:$G$286,4,0)</f>
        <v>Francja</v>
      </c>
      <c r="B450" s="198" t="s">
        <v>39</v>
      </c>
      <c r="C450" s="198" t="str">
        <f>VLOOKUP('[1]lista umów'!$F436,'[1]słownik_E+'!$A$1:$G$286,2,0)</f>
        <v>Université de Lorraine</v>
      </c>
      <c r="D450" s="198" t="str">
        <f>VLOOKUP('[1]lista umów'!$F436,'[1]słownik_E+'!$A$1:$G$286,3,0)</f>
        <v>University of Lorraine</v>
      </c>
      <c r="E450" s="198" t="s">
        <v>415</v>
      </c>
      <c r="F450" s="201" t="s">
        <v>21</v>
      </c>
      <c r="G450" s="199">
        <v>46660</v>
      </c>
      <c r="H450" s="198" t="s">
        <v>563</v>
      </c>
      <c r="I450" s="198" t="str">
        <f>VLOOKUP([1]!Tabela1[[#This Row],[wydział]],[1]słownik!$F$2:$G$12,2,0)</f>
        <v>dziedzina nauk inżynieryjno-technicznych / inżynieria środowiska, górnictwo i energetyka</v>
      </c>
      <c r="J450" s="198" t="s">
        <v>176</v>
      </c>
      <c r="K450" s="198" t="str">
        <f>VLOOKUP(J450,[1]słownik!$I$2:$J$31,2,0)</f>
        <v>Engineering and Engineering Trades</v>
      </c>
      <c r="L450" s="198" t="s">
        <v>252</v>
      </c>
      <c r="M450" s="200">
        <v>2</v>
      </c>
      <c r="N450" s="200">
        <v>10</v>
      </c>
      <c r="O450" s="200">
        <v>2</v>
      </c>
      <c r="P450" s="200">
        <v>10</v>
      </c>
      <c r="Q450" s="198" t="str">
        <f>VLOOKUP('[1]lista umów'!$F436,'[1]słownik_E+'!$A$1:$G$286,7,0)</f>
        <v>http://welcome.univ-lorraine.fr</v>
      </c>
      <c r="R450" s="198" t="str">
        <f>VLOOKUP('[1]lista umów'!$F436,'[1]słownik_E+'!$A$1:$G$286,6,0)</f>
        <v>drie-mobilite-contact@univ-lorraine.fr</v>
      </c>
      <c r="S450" s="198" t="s">
        <v>564</v>
      </c>
      <c r="T450" s="198"/>
    </row>
    <row r="451" spans="1:20" s="117" customFormat="1" x14ac:dyDescent="0.25">
      <c r="A451" s="198" t="str">
        <f>VLOOKUP('[1]lista umów'!$F437,'[1]słownik_E+'!$A$1:$G$286,4,0)</f>
        <v>Francja</v>
      </c>
      <c r="B451" s="198" t="s">
        <v>156</v>
      </c>
      <c r="C451" s="198" t="str">
        <f>VLOOKUP('[1]lista umów'!$F437,'[1]słownik_E+'!$A$1:$G$286,2,0)</f>
        <v>Pôle Universitaire Léonard de Vinci</v>
      </c>
      <c r="D451" s="198" t="str">
        <f>VLOOKUP('[1]lista umów'!$F437,'[1]słownik_E+'!$A$1:$G$286,3,0)</f>
        <v>Leonardo da Vinci University Center</v>
      </c>
      <c r="E451" s="198" t="s">
        <v>301</v>
      </c>
      <c r="F451" s="198" t="s">
        <v>21</v>
      </c>
      <c r="G451" s="199">
        <v>47391</v>
      </c>
      <c r="H451" s="198" t="s">
        <v>563</v>
      </c>
      <c r="I451" s="198" t="str">
        <f>VLOOKUP([1]!Tabela1[[#This Row],[wydział]],[1]słownik!$F$2:$G$12,2,0)</f>
        <v>dziedzina nauk inżynieryjno-technicznych / inżynieria środowiska, górnictwo i energetyka</v>
      </c>
      <c r="J451" s="198" t="s">
        <v>121</v>
      </c>
      <c r="K451" s="198" t="str">
        <f>VLOOKUP(J451,[1]słownik!$I$2:$J$31,2,0)</f>
        <v>Electronics and Automation</v>
      </c>
      <c r="L451" s="198" t="s">
        <v>41</v>
      </c>
      <c r="M451" s="200">
        <v>3</v>
      </c>
      <c r="N451" s="200">
        <v>15</v>
      </c>
      <c r="O451" s="200">
        <v>3</v>
      </c>
      <c r="P451" s="200">
        <v>15</v>
      </c>
      <c r="Q451" s="198" t="str">
        <f>VLOOKUP('[1]lista umów'!$F437,'[1]słownik_E+'!$A$1:$G$286,7,0)</f>
        <v>http://www.devinci.fr/ri</v>
      </c>
      <c r="R451" s="198" t="str">
        <f>VLOOKUP('[1]lista umów'!$F437,'[1]słownik_E+'!$A$1:$G$286,6,0)</f>
        <v>incoming@devinci.fr; alain.ouvrieu@devinci.fr</v>
      </c>
      <c r="S451" s="198" t="s">
        <v>564</v>
      </c>
      <c r="T451" s="198"/>
    </row>
    <row r="452" spans="1:20" s="117" customFormat="1" x14ac:dyDescent="0.25">
      <c r="A452" s="198" t="str">
        <f>VLOOKUP('[1]lista umów'!$F438,'[1]słownik_E+'!$A$1:$G$286,4,0)</f>
        <v>Francja</v>
      </c>
      <c r="B452" s="198" t="s">
        <v>44</v>
      </c>
      <c r="C452" s="198" t="str">
        <f>VLOOKUP('[1]lista umów'!$F438,'[1]słownik_E+'!$A$1:$G$286,2,0)</f>
        <v>Institut National des Sciences Appliquées de Strasbourg</v>
      </c>
      <c r="D452" s="198" t="str">
        <f>VLOOKUP('[1]lista umów'!$F438,'[1]słownik_E+'!$A$1:$G$286,3,0)</f>
        <v>INSA Strasbourg</v>
      </c>
      <c r="E452" s="198" t="s">
        <v>46</v>
      </c>
      <c r="F452" s="201" t="s">
        <v>21</v>
      </c>
      <c r="G452" s="199">
        <v>46660</v>
      </c>
      <c r="H452" s="198" t="s">
        <v>563</v>
      </c>
      <c r="I452" s="198" t="str">
        <f>VLOOKUP([1]!Tabela1[[#This Row],[wydział]],[1]słownik!$F$2:$G$12,2,0)</f>
        <v>dziedzina nauk inżynieryjno-technicznych / inżynieria środowiska, górnictwo i energetyka</v>
      </c>
      <c r="J452" s="198" t="s">
        <v>565</v>
      </c>
      <c r="K452" s="198" t="str">
        <f>VLOOKUP(J452,[1]słownik!$I$2:$J$31,2,0)</f>
        <v>Environmental Protection Technology</v>
      </c>
      <c r="L452" s="198" t="s">
        <v>24</v>
      </c>
      <c r="M452" s="200">
        <v>1</v>
      </c>
      <c r="N452" s="200">
        <v>6</v>
      </c>
      <c r="O452" s="200">
        <v>1</v>
      </c>
      <c r="P452" s="200">
        <v>6</v>
      </c>
      <c r="Q452" s="198" t="str">
        <f>VLOOKUP('[1]lista umów'!$F438,'[1]słownik_E+'!$A$1:$G$286,7,0)</f>
        <v xml:space="preserve">http://www.insa-strasbourg.fr/ </v>
      </c>
      <c r="R452" s="198" t="str">
        <f>VLOOKUP('[1]lista umów'!$F438,'[1]słownik_E+'!$A$1:$G$286,6,0)</f>
        <v>jill.ferrier@strasbourg.archi.fr</v>
      </c>
      <c r="S452" s="198" t="s">
        <v>564</v>
      </c>
      <c r="T452" s="198"/>
    </row>
    <row r="453" spans="1:20" s="117" customFormat="1" x14ac:dyDescent="0.25">
      <c r="A453" s="198" t="str">
        <f>VLOOKUP('[1]lista umów'!$F439,'[1]słownik_E+'!$A$1:$G$286,4,0)</f>
        <v>Francja</v>
      </c>
      <c r="B453" s="198" t="s">
        <v>416</v>
      </c>
      <c r="C453" s="198" t="str">
        <f>VLOOKUP('[1]lista umów'!$F439,'[1]słownik_E+'!$A$1:$G$286,2,0)</f>
        <v>École nationale des travaux publics de l'État (ENTPE)</v>
      </c>
      <c r="D453" s="198" t="str">
        <f>VLOOKUP('[1]lista umów'!$F439,'[1]słownik_E+'!$A$1:$G$286,3,0)</f>
        <v>National School of Public Works of the State</v>
      </c>
      <c r="E453" s="198" t="s">
        <v>417</v>
      </c>
      <c r="F453" s="198" t="s">
        <v>21</v>
      </c>
      <c r="G453" s="199">
        <v>47391</v>
      </c>
      <c r="H453" s="198" t="s">
        <v>563</v>
      </c>
      <c r="I453" s="198" t="str">
        <f>VLOOKUP([1]!Tabela1[[#This Row],[wydział]],[1]słownik!$F$2:$G$12,2,0)</f>
        <v>dziedzina nauk inżynieryjno-technicznych / inżynieria środowiska, górnictwo i energetyka</v>
      </c>
      <c r="J453" s="198" t="s">
        <v>381</v>
      </c>
      <c r="K453" s="198" t="str">
        <f>VLOOKUP(J453,[1]słownik!$I$2:$J$31,2,0)</f>
        <v>Building and Civil Engineering</v>
      </c>
      <c r="L453" s="198" t="s">
        <v>24</v>
      </c>
      <c r="M453" s="200">
        <v>2</v>
      </c>
      <c r="N453" s="200">
        <v>12</v>
      </c>
      <c r="O453" s="200">
        <v>2</v>
      </c>
      <c r="P453" s="200">
        <v>12</v>
      </c>
      <c r="Q453" s="198" t="str">
        <f>VLOOKUP('[1]lista umów'!$F439,'[1]słownik_E+'!$A$1:$G$286,7,0)</f>
        <v>https://www.entpe.fr/</v>
      </c>
      <c r="R453" s="198" t="str">
        <f>VLOOKUP('[1]lista umów'!$F439,'[1]słownik_E+'!$A$1:$G$286,6,0)</f>
        <v xml:space="preserve">brendan.keenan@entpe.fr </v>
      </c>
      <c r="S453" s="198" t="s">
        <v>564</v>
      </c>
      <c r="T453" s="198"/>
    </row>
    <row r="454" spans="1:20" s="117" customFormat="1" x14ac:dyDescent="0.25">
      <c r="A454" s="198" t="str">
        <f>VLOOKUP('[1]lista umów'!$F461,'[1]słownik_E+'!$A$1:$G$286,4,0)</f>
        <v>Francja</v>
      </c>
      <c r="B454" s="198" t="s">
        <v>156</v>
      </c>
      <c r="C454" s="198" t="str">
        <f>VLOOKUP('[1]lista umów'!$F461,'[1]słownik_E+'!$A$1:$G$286,2,0)</f>
        <v>Pôle Universitaire Léonard de Vinci</v>
      </c>
      <c r="D454" s="198" t="str">
        <f>VLOOKUP('[1]lista umów'!$F461,'[1]słownik_E+'!$A$1:$G$286,3,0)</f>
        <v>Leonardo da Vinci University Center</v>
      </c>
      <c r="E454" s="198" t="s">
        <v>301</v>
      </c>
      <c r="F454" s="198" t="s">
        <v>21</v>
      </c>
      <c r="G454" s="199">
        <v>47391</v>
      </c>
      <c r="H454" s="198" t="s">
        <v>563</v>
      </c>
      <c r="I454" s="198" t="str">
        <f>VLOOKUP([1]!Tabela1[[#This Row],[wydział]],[1]słownik!$F$2:$G$12,2,0)</f>
        <v>dziedzina nauk inżynieryjno-technicznych / inżynieria środowiska, górnictwo i energetyka</v>
      </c>
      <c r="J454" s="198" t="s">
        <v>145</v>
      </c>
      <c r="K454" s="198" t="str">
        <f>VLOOKUP(J454,[1]słownik!$I$2:$J$31,2,0)</f>
        <v>Electricity and Energy</v>
      </c>
      <c r="L454" s="198" t="s">
        <v>41</v>
      </c>
      <c r="M454" s="200">
        <v>3</v>
      </c>
      <c r="N454" s="200">
        <v>15</v>
      </c>
      <c r="O454" s="200">
        <v>3</v>
      </c>
      <c r="P454" s="200">
        <v>15</v>
      </c>
      <c r="Q454" s="198" t="str">
        <f>VLOOKUP('[1]lista umów'!$F461,'[1]słownik_E+'!$A$1:$G$286,7,0)</f>
        <v>http://www.devinci.fr/ri</v>
      </c>
      <c r="R454" s="198" t="str">
        <f>VLOOKUP('[1]lista umów'!$F461,'[1]słownik_E+'!$A$1:$G$286,6,0)</f>
        <v>incoming@devinci.fr; alain.ouvrieu@devinci.fr</v>
      </c>
      <c r="S454" s="198" t="s">
        <v>564</v>
      </c>
      <c r="T454" s="198"/>
    </row>
    <row r="455" spans="1:20" s="117" customFormat="1" x14ac:dyDescent="0.25">
      <c r="A455" s="204" t="str">
        <f>VLOOKUP('[1]lista umów'!$F663,'[1]słownik_E+'!$A$1:$G$350,4,0)</f>
        <v>Francja</v>
      </c>
      <c r="B455" s="204" t="str">
        <f>VLOOKUP('[1]lista umów'!$F663,'[1]słownik_E+'!$A$1:$G$350,5,0)</f>
        <v>Nantes</v>
      </c>
      <c r="C455" s="204" t="str">
        <f>VLOOKUP('[1]lista umów'!$F663,'[1]słownik_E+'!$A$1:$G$350,2,0)</f>
        <v xml:space="preserve">Université de Nantes </v>
      </c>
      <c r="D455" s="204" t="str">
        <f>VLOOKUP('[1]lista umów'!$F663,'[1]słownik_E+'!$A$1:$G$350,3,0)</f>
        <v>University of Nantes</v>
      </c>
      <c r="E455" s="200" t="s">
        <v>797</v>
      </c>
      <c r="F455" s="204" t="s">
        <v>21</v>
      </c>
      <c r="G455" s="199">
        <v>47026</v>
      </c>
      <c r="H455" s="204" t="s">
        <v>563</v>
      </c>
      <c r="I455" s="204" t="str">
        <f>VLOOKUP([1]!Tabela1[[#This Row],[wydział]],[1]słownik!$F$2:$G$12,2,0)</f>
        <v>dziedzina nauk inżynieryjno-technicznych / inżynieria środowiska, górnictwo i energetyka</v>
      </c>
      <c r="J455" s="204" t="s">
        <v>145</v>
      </c>
      <c r="K455" s="204" t="str">
        <f>VLOOKUP(J455,[1]słownik!$I$2:$J$31,2,0)</f>
        <v>Electricity and Energy</v>
      </c>
      <c r="L455" s="204" t="s">
        <v>41</v>
      </c>
      <c r="M455" s="200">
        <v>4</v>
      </c>
      <c r="N455" s="200">
        <v>24</v>
      </c>
      <c r="O455" s="200">
        <v>4</v>
      </c>
      <c r="P455" s="200">
        <v>24</v>
      </c>
      <c r="Q455" s="204" t="str">
        <f>VLOOKUP('[1]lista umów'!$F663,'[1]słownik_E+'!$A$1:$G$350,7,0)</f>
        <v>https://english.univ-nantes.fr/</v>
      </c>
      <c r="R455" s="204" t="str">
        <f>VLOOKUP('[1]lista umów'!$F663,'[1]słownik_E+'!$A$1:$G$350,6,0)</f>
        <v>Anais.Nedelka@univ-nantes.fr; thierry.brousse@univ-nantes.fr; laurence.buhe@univ-nantes.fr</v>
      </c>
      <c r="S455" s="204" t="s">
        <v>564</v>
      </c>
      <c r="T455" s="204"/>
    </row>
    <row r="456" spans="1:20" s="117" customFormat="1" x14ac:dyDescent="0.25">
      <c r="A456" s="212" t="str">
        <f>VLOOKUP('[1]lista umów'!$F622,'[1]słownik_E+'!$A$1:$G$286,4,0)</f>
        <v>Francja</v>
      </c>
      <c r="B456" s="212" t="s">
        <v>412</v>
      </c>
      <c r="C456" s="212" t="str">
        <f>VLOOKUP('[1]lista umów'!$F622,'[1]słownik_E+'!$A$1:$G$286,2,0)</f>
        <v>Université de Bretagne Sud</v>
      </c>
      <c r="D456" s="212" t="str">
        <f>VLOOKUP('[1]lista umów'!$F622,'[1]słownik_E+'!$A$1:$G$286,3,0)</f>
        <v>University of Southern Brittany</v>
      </c>
      <c r="E456" s="213" t="s">
        <v>413</v>
      </c>
      <c r="F456" s="212" t="s">
        <v>21</v>
      </c>
      <c r="G456" s="202">
        <v>46660</v>
      </c>
      <c r="H456" s="212" t="s">
        <v>563</v>
      </c>
      <c r="I456" s="212"/>
      <c r="J456" s="212" t="s">
        <v>145</v>
      </c>
      <c r="K456" s="212" t="str">
        <f>VLOOKUP(J456,[1]słownik!$I$2:$J$31,2,0)</f>
        <v>Electricity and Energy</v>
      </c>
      <c r="L456" s="212" t="s">
        <v>41</v>
      </c>
      <c r="M456" s="214">
        <v>2</v>
      </c>
      <c r="N456" s="214">
        <v>10</v>
      </c>
      <c r="O456" s="214">
        <v>2</v>
      </c>
      <c r="P456" s="214">
        <v>10</v>
      </c>
      <c r="Q456" s="215" t="str">
        <f>VLOOKUP('[1]lista umów'!$F622,'[1]słownik_E+'!$A$1:$G$286,7,0)</f>
        <v>https://www.univ-ubs.fr/</v>
      </c>
      <c r="R456" s="216" t="str">
        <f>VLOOKUP('[1]lista umów'!$F622,'[1]słownik_E+'!$A$1:$G$286,6,0)</f>
        <v xml:space="preserve">Sandra.vessier@univ-ubs.fr; sai@univ-ubs.fr </v>
      </c>
      <c r="S456" s="212" t="s">
        <v>564</v>
      </c>
      <c r="T456" s="212"/>
    </row>
    <row r="457" spans="1:20" s="117" customFormat="1" x14ac:dyDescent="0.25">
      <c r="A457" s="201" t="str">
        <f>VLOOKUP('[1]lista umów'!$F440,'[1]słownik_E+'!$A$1:$G$286,4,0)</f>
        <v>Grecja</v>
      </c>
      <c r="B457" s="201" t="s">
        <v>369</v>
      </c>
      <c r="C457" s="201" t="str">
        <f>VLOOKUP('[1]lista umów'!$F440,'[1]słownik_E+'!$A$1:$G$286,2,0)</f>
        <v>Πανεπιστήμιο Δυτικής Αττικής</v>
      </c>
      <c r="D457" s="201" t="str">
        <f>VLOOKUP('[1]lista umów'!$F440,'[1]słownik_E+'!$A$1:$G$286,3,0)</f>
        <v>University of West Attica (wcześniej: Technological Education Institute of Piraeus)</v>
      </c>
      <c r="E457" s="201" t="s">
        <v>566</v>
      </c>
      <c r="F457" s="201" t="s">
        <v>21</v>
      </c>
      <c r="G457" s="202">
        <v>47391</v>
      </c>
      <c r="H457" s="201" t="s">
        <v>563</v>
      </c>
      <c r="I457" s="201" t="str">
        <f>VLOOKUP([1]!Tabela1[[#This Row],[wydział]],[1]słownik!$F$2:$G$12,2,0)</f>
        <v>dziedzina nauk inżynieryjno-technicznych / inżynieria środowiska, górnictwo i energetyka</v>
      </c>
      <c r="J457" s="201" t="s">
        <v>381</v>
      </c>
      <c r="K457" s="201" t="str">
        <f>VLOOKUP(J457,[1]słownik!$I$2:$J$31,2,0)</f>
        <v>Building and Civil Engineering</v>
      </c>
      <c r="L457" s="201" t="s">
        <v>32</v>
      </c>
      <c r="M457" s="203">
        <v>3</v>
      </c>
      <c r="N457" s="203">
        <v>18</v>
      </c>
      <c r="O457" s="203">
        <v>3</v>
      </c>
      <c r="P457" s="203">
        <v>18</v>
      </c>
      <c r="Q457" s="201" t="str">
        <f>VLOOKUP('[1]lista umów'!$F440,'[1]słownik_E+'!$A$1:$G$286,7,0)</f>
        <v>https://www.uniwa.gr/</v>
      </c>
      <c r="R457" s="201" t="str">
        <f>VLOOKUP('[1]lista umów'!$F440,'[1]słownik_E+'!$A$1:$G$286,6,0)</f>
        <v xml:space="preserve"> svas@uniwa.gr; </v>
      </c>
      <c r="S457" s="201" t="s">
        <v>564</v>
      </c>
      <c r="T457" s="201"/>
    </row>
    <row r="458" spans="1:20" s="117" customFormat="1" x14ac:dyDescent="0.25">
      <c r="A458" s="198" t="str">
        <f>VLOOKUP('[1]lista umów'!$F442,'[1]słownik_E+'!$A$1:$G$286,4,0)</f>
        <v>Hiszpania</v>
      </c>
      <c r="B458" s="198" t="s">
        <v>55</v>
      </c>
      <c r="C458" s="198" t="str">
        <f>VLOOKUP('[1]lista umów'!$F442,'[1]słownik_E+'!$A$1:$G$286,2,0)</f>
        <v>Universidad de Málaga</v>
      </c>
      <c r="D458" s="198" t="str">
        <f>VLOOKUP('[1]lista umów'!$F442,'[1]słownik_E+'!$A$1:$G$286,3,0)</f>
        <v>University of Malaga</v>
      </c>
      <c r="E458" s="198" t="s">
        <v>56</v>
      </c>
      <c r="F458" s="201" t="s">
        <v>21</v>
      </c>
      <c r="G458" s="199">
        <v>47391</v>
      </c>
      <c r="H458" s="198" t="s">
        <v>563</v>
      </c>
      <c r="I458" s="198" t="str">
        <f>VLOOKUP([1]!Tabela1[[#This Row],[wydział]],[1]słownik!$F$2:$G$12,2,0)</f>
        <v>dziedzina nauk inżynieryjno-technicznych / inżynieria środowiska, górnictwo i energetyka</v>
      </c>
      <c r="J458" s="198" t="s">
        <v>176</v>
      </c>
      <c r="K458" s="198" t="str">
        <f>VLOOKUP(J458,[1]słownik!$I$2:$J$31,2,0)</f>
        <v>Engineering and Engineering Trades</v>
      </c>
      <c r="L458" s="198" t="s">
        <v>32</v>
      </c>
      <c r="M458" s="200">
        <v>2</v>
      </c>
      <c r="N458" s="200">
        <v>12</v>
      </c>
      <c r="O458" s="200">
        <v>2</v>
      </c>
      <c r="P458" s="200">
        <v>12</v>
      </c>
      <c r="Q458" s="198" t="str">
        <f>VLOOKUP('[1]lista umów'!$F442,'[1]słownik_E+'!$A$1:$G$286,7,0)</f>
        <v>http://www.uma.es/</v>
      </c>
      <c r="R458" s="198" t="str">
        <f>VLOOKUP('[1]lista umów'!$F442,'[1]słownik_E+'!$A$1:$G$286,6,0)</f>
        <v>lbarranco@uma.es; submov.eii@uma.es;</v>
      </c>
      <c r="S458" s="198" t="s">
        <v>564</v>
      </c>
      <c r="T458" s="198"/>
    </row>
    <row r="459" spans="1:20" s="117" customFormat="1" x14ac:dyDescent="0.25">
      <c r="A459" s="198" t="str">
        <f>VLOOKUP('[1]lista umów'!$F443,'[1]słownik_E+'!$A$1:$G$286,4,0)</f>
        <v>Hiszpania</v>
      </c>
      <c r="B459" s="198" t="s">
        <v>57</v>
      </c>
      <c r="C459" s="198" t="str">
        <f>VLOOKUP('[1]lista umów'!$F443,'[1]słownik_E+'!$A$1:$G$286,2,0)</f>
        <v>Universidad de Cantabria</v>
      </c>
      <c r="D459" s="198" t="str">
        <f>VLOOKUP('[1]lista umów'!$F443,'[1]słownik_E+'!$A$1:$G$286,3,0)</f>
        <v>University of Cantabria</v>
      </c>
      <c r="E459" s="198" t="s">
        <v>58</v>
      </c>
      <c r="F459" s="198" t="s">
        <v>21</v>
      </c>
      <c r="G459" s="199">
        <v>46660</v>
      </c>
      <c r="H459" s="198" t="s">
        <v>563</v>
      </c>
      <c r="I459" s="198" t="str">
        <f>VLOOKUP([1]!Tabela1[[#This Row],[wydział]],[1]słownik!$F$2:$G$12,2,0)</f>
        <v>dziedzina nauk inżynieryjno-technicznych / inżynieria środowiska, górnictwo i energetyka</v>
      </c>
      <c r="J459" s="198" t="s">
        <v>565</v>
      </c>
      <c r="K459" s="198" t="str">
        <f>VLOOKUP(J459,[1]słownik!$I$2:$J$31,2,0)</f>
        <v>Environmental Protection Technology</v>
      </c>
      <c r="L459" s="198" t="s">
        <v>24</v>
      </c>
      <c r="M459" s="200">
        <v>2</v>
      </c>
      <c r="N459" s="200">
        <v>12</v>
      </c>
      <c r="O459" s="200">
        <v>2</v>
      </c>
      <c r="P459" s="200">
        <v>12</v>
      </c>
      <c r="Q459" s="198" t="str">
        <f>VLOOKUP('[1]lista umów'!$F443,'[1]słownik_E+'!$A$1:$G$286,7,0)</f>
        <v>http://web.unican.es</v>
      </c>
      <c r="R459" s="198" t="str">
        <f>VLOOKUP('[1]lista umów'!$F443,'[1]słownik_E+'!$A$1:$G$286,6,0)</f>
        <v>exchange.students@unican.es</v>
      </c>
      <c r="S459" s="198" t="s">
        <v>564</v>
      </c>
      <c r="T459" s="198"/>
    </row>
    <row r="460" spans="1:20" s="117" customFormat="1" x14ac:dyDescent="0.25">
      <c r="A460" s="198" t="str">
        <f>VLOOKUP('[1]lista umów'!$F444,'[1]słownik_E+'!$A$1:$G$286,4,0)</f>
        <v>Hiszpania</v>
      </c>
      <c r="B460" s="201" t="s">
        <v>234</v>
      </c>
      <c r="C460" s="201" t="str">
        <f>VLOOKUP('[1]lista umów'!$F444,'[1]słownik_E+'!$A$1:$G$286,2,0)</f>
        <v>Universidad de Sevilla</v>
      </c>
      <c r="D460" s="198" t="str">
        <f>VLOOKUP('[1]lista umów'!$F444,'[1]słownik_E+'!$A$1:$G$286,3,0)</f>
        <v>University of Seville</v>
      </c>
      <c r="E460" s="198" t="s">
        <v>235</v>
      </c>
      <c r="F460" s="201" t="s">
        <v>21</v>
      </c>
      <c r="G460" s="199">
        <v>47391</v>
      </c>
      <c r="H460" s="198" t="s">
        <v>563</v>
      </c>
      <c r="I460" s="198" t="str">
        <f>VLOOKUP([1]!Tabela1[[#This Row],[wydział]],[1]słownik!$F$2:$G$12,2,0)</f>
        <v>dziedzina nauk inżynieryjno-technicznych / inżynieria środowiska, górnictwo i energetyka</v>
      </c>
      <c r="J460" s="198" t="s">
        <v>381</v>
      </c>
      <c r="K460" s="198" t="str">
        <f>VLOOKUP(J460,[1]słownik!$I$2:$J$31,2,0)</f>
        <v>Building and Civil Engineering</v>
      </c>
      <c r="L460" s="198" t="s">
        <v>24</v>
      </c>
      <c r="M460" s="200">
        <v>2</v>
      </c>
      <c r="N460" s="200">
        <v>10</v>
      </c>
      <c r="O460" s="200">
        <v>2</v>
      </c>
      <c r="P460" s="200">
        <v>10</v>
      </c>
      <c r="Q460" s="198" t="str">
        <f>VLOOKUP('[1]lista umów'!$F444,'[1]słownik_E+'!$A$1:$G$286,7,0)</f>
        <v>www.international.us.es</v>
      </c>
      <c r="R460" s="198" t="str">
        <f>VLOOKUP('[1]lista umów'!$F444,'[1]słownik_E+'!$A$1:$G$286,6,0)</f>
        <v>relint4@us.es</v>
      </c>
      <c r="S460" s="198" t="s">
        <v>564</v>
      </c>
      <c r="T460" s="198"/>
    </row>
    <row r="461" spans="1:20" s="117" customFormat="1" x14ac:dyDescent="0.25">
      <c r="A461" s="198" t="str">
        <f>VLOOKUP('[1]lista umów'!$F445,'[1]słownik_E+'!$A$1:$G$286,4,0)</f>
        <v>Hiszpania</v>
      </c>
      <c r="B461" s="198" t="s">
        <v>308</v>
      </c>
      <c r="C461" s="198" t="str">
        <f>VLOOKUP('[1]lista umów'!$F445,'[1]słownik_E+'!$A$1:$G$286,2,0)</f>
        <v>Universitat Rovira i Virgili</v>
      </c>
      <c r="D461" s="198" t="str">
        <f>VLOOKUP('[1]lista umów'!$F445,'[1]słownik_E+'!$A$1:$G$286,3,0)</f>
        <v>University of Rovira i Virgili</v>
      </c>
      <c r="E461" s="198" t="s">
        <v>309</v>
      </c>
      <c r="F461" s="198" t="s">
        <v>21</v>
      </c>
      <c r="G461" s="199">
        <v>47026</v>
      </c>
      <c r="H461" s="198" t="s">
        <v>563</v>
      </c>
      <c r="I461" s="198" t="str">
        <f>VLOOKUP([1]!Tabela1[[#This Row],[wydział]],[1]słownik!$F$2:$G$12,2,0)</f>
        <v>dziedzina nauk inżynieryjno-technicznych / inżynieria środowiska, górnictwo i energetyka</v>
      </c>
      <c r="J461" s="198" t="s">
        <v>567</v>
      </c>
      <c r="K461" s="198" t="s">
        <v>568</v>
      </c>
      <c r="L461" s="198" t="s">
        <v>24</v>
      </c>
      <c r="M461" s="200">
        <v>1</v>
      </c>
      <c r="N461" s="200">
        <v>10</v>
      </c>
      <c r="O461" s="200">
        <v>1</v>
      </c>
      <c r="P461" s="200">
        <v>10</v>
      </c>
      <c r="Q461" s="198" t="str">
        <f>VLOOKUP('[1]lista umów'!$F445,'[1]słownik_E+'!$A$1:$G$286,7,0)</f>
        <v>www.urv.cat</v>
      </c>
      <c r="R461" s="198" t="str">
        <f>VLOOKUP('[1]lista umów'!$F445,'[1]słownik_E+'!$A$1:$G$286,6,0)</f>
        <v xml:space="preserve">mou@urv.cat </v>
      </c>
      <c r="S461" s="198" t="s">
        <v>564</v>
      </c>
      <c r="T461" s="198"/>
    </row>
    <row r="462" spans="1:20" s="117" customFormat="1" x14ac:dyDescent="0.25">
      <c r="A462" s="201" t="str">
        <f>VLOOKUP('[1]lista umów'!$F446,'[1]słownik_E+'!$A$1:$G$286,4,0)</f>
        <v>Hiszpania</v>
      </c>
      <c r="B462" s="201" t="s">
        <v>59</v>
      </c>
      <c r="C462" s="201" t="s">
        <v>569</v>
      </c>
      <c r="D462" s="201" t="s">
        <v>570</v>
      </c>
      <c r="E462" s="201" t="s">
        <v>61</v>
      </c>
      <c r="F462" s="201" t="s">
        <v>21</v>
      </c>
      <c r="G462" s="202">
        <v>47391</v>
      </c>
      <c r="H462" s="201" t="s">
        <v>563</v>
      </c>
      <c r="I462" s="201" t="str">
        <f>VLOOKUP([1]!Tabela1[[#This Row],[wydział]],[1]słownik!$F$2:$G$12,2,0)</f>
        <v>dziedzina nauk inżynieryjno-technicznych / inżynieria mechaniczna</v>
      </c>
      <c r="J462" s="201" t="s">
        <v>381</v>
      </c>
      <c r="K462" s="201" t="str">
        <f>VLOOKUP(J462,[1]słownik!$I$2:$J$31,2,0)</f>
        <v>Building and Civil Engineering</v>
      </c>
      <c r="L462" s="201" t="s">
        <v>24</v>
      </c>
      <c r="M462" s="203">
        <v>2</v>
      </c>
      <c r="N462" s="203">
        <v>10</v>
      </c>
      <c r="O462" s="203">
        <v>2</v>
      </c>
      <c r="P462" s="203">
        <v>10</v>
      </c>
      <c r="Q462" s="201" t="str">
        <f>VLOOKUP('[1]lista umów'!$F446,'[1]słownik_E+'!$A$1:$G$286,7,0)</f>
        <v xml:space="preserve">http://www.upv.es </v>
      </c>
      <c r="R462" s="201" t="s">
        <v>571</v>
      </c>
      <c r="S462" s="201" t="s">
        <v>564</v>
      </c>
      <c r="T462" s="201"/>
    </row>
    <row r="463" spans="1:20" s="117" customFormat="1" x14ac:dyDescent="0.25">
      <c r="A463" s="204" t="str">
        <f>VLOOKUP('[1]lista umów'!$F665,'[1]słownik_E+'!$A$1:$G$286,4,0)</f>
        <v>Hiszpania</v>
      </c>
      <c r="B463" s="204" t="str">
        <f>VLOOKUP('[1]lista umów'!$F665,'[1]słownik_E+'!$A$1:$G$286,5,0)</f>
        <v>Jaén</v>
      </c>
      <c r="C463" s="204" t="str">
        <f>VLOOKUP('[1]lista umów'!$F665,'[1]słownik_E+'!$A$1:$G$286,2,0)</f>
        <v>Universidad de Jaén</v>
      </c>
      <c r="D463" s="204" t="str">
        <f>VLOOKUP('[1]lista umów'!$F665,'[1]słownik_E+'!$A$1:$G$350,3,0)</f>
        <v>Jaen University</v>
      </c>
      <c r="E463" s="200" t="s">
        <v>225</v>
      </c>
      <c r="F463" s="204" t="s">
        <v>21</v>
      </c>
      <c r="G463" s="211">
        <v>46660</v>
      </c>
      <c r="H463" s="204" t="s">
        <v>563</v>
      </c>
      <c r="I463" s="204" t="str">
        <f>VLOOKUP([1]!Tabela1[[#This Row],[wydział]],[1]słownik!$F$2:$G$12,2,0)</f>
        <v>dziedzina nauk inżynieryjno-technicznych / inżynieria lądowa, geodezja i transport</v>
      </c>
      <c r="J463" s="204" t="s">
        <v>145</v>
      </c>
      <c r="K463" s="204" t="str">
        <f>VLOOKUP(J463,[1]słownik!$I$2:$J$31,2,0)</f>
        <v>Electricity and Energy</v>
      </c>
      <c r="L463" s="204" t="s">
        <v>32</v>
      </c>
      <c r="M463" s="200">
        <v>2</v>
      </c>
      <c r="N463" s="200">
        <v>12</v>
      </c>
      <c r="O463" s="200">
        <v>2</v>
      </c>
      <c r="P463" s="200">
        <v>12</v>
      </c>
      <c r="Q463" s="204" t="str">
        <f>VLOOKUP('[1]lista umów'!$F665,'[1]słownik_E+'!$A$1:$G$286,7,0)</f>
        <v>htttp://www.ujaen.es</v>
      </c>
      <c r="R463" s="204" t="str">
        <f>VLOOKUP('[1]lista umów'!$F665,'[1]słownik_E+'!$A$1:$G$286,6,0)</f>
        <v xml:space="preserve">dprendon@ujaen.es;   secrel@ujaen.es </v>
      </c>
      <c r="S463" s="204" t="s">
        <v>564</v>
      </c>
      <c r="T463" s="204"/>
    </row>
    <row r="464" spans="1:20" s="117" customFormat="1" x14ac:dyDescent="0.25">
      <c r="A464" s="198" t="str">
        <f>VLOOKUP('[1]lista umów'!$F447,'[1]słownik_E+'!$A$1:$G$286,4,0)</f>
        <v>Holandia</v>
      </c>
      <c r="B464" s="198" t="s">
        <v>65</v>
      </c>
      <c r="C464" s="198" t="str">
        <f>VLOOKUP('[1]lista umów'!$F447,'[1]słownik_E+'!$A$1:$G$286,2,0)</f>
        <v>Technische Universiteit Eindhoven</v>
      </c>
      <c r="D464" s="198" t="str">
        <f>VLOOKUP('[1]lista umów'!$F447,'[1]słownik_E+'!$A$1:$G$286,3,0)</f>
        <v>Eindhoven University of Technology</v>
      </c>
      <c r="E464" s="198" t="s">
        <v>66</v>
      </c>
      <c r="F464" s="198" t="s">
        <v>21</v>
      </c>
      <c r="G464" s="199">
        <v>46660</v>
      </c>
      <c r="H464" s="198" t="s">
        <v>563</v>
      </c>
      <c r="I464" s="198" t="str">
        <f>VLOOKUP([1]!Tabela1[[#This Row],[wydział]],[1]słownik!$F$2:$G$12,2,0)</f>
        <v>dziedzina nauk inżynieryjno-technicznych / inżynieria środowiska, górnictwo i energetyka</v>
      </c>
      <c r="J464" s="198" t="s">
        <v>381</v>
      </c>
      <c r="K464" s="198" t="str">
        <f>VLOOKUP(J464,[1]słownik!$I$2:$J$31,2,0)</f>
        <v>Building and Civil Engineering</v>
      </c>
      <c r="L464" s="198" t="s">
        <v>41</v>
      </c>
      <c r="M464" s="200" t="s">
        <v>572</v>
      </c>
      <c r="N464" s="200">
        <v>12</v>
      </c>
      <c r="O464" s="200">
        <v>2</v>
      </c>
      <c r="P464" s="200">
        <v>12</v>
      </c>
      <c r="Q464" s="198" t="str">
        <f>VLOOKUP('[1]lista umów'!$F447,'[1]słownik_E+'!$A$1:$G$286,7,0)</f>
        <v>https://www.tue.nl/</v>
      </c>
      <c r="R464" s="198" t="str">
        <f>VLOOKUP('[1]lista umów'!$F447,'[1]słownik_E+'!$A$1:$G$286,6,0)</f>
        <v xml:space="preserve"> h.a.m.houben@tue.nl;  h.a.m.houben@tue.nl</v>
      </c>
      <c r="S464" s="198" t="s">
        <v>564</v>
      </c>
      <c r="T464" s="198"/>
    </row>
    <row r="465" spans="1:20" s="117" customFormat="1" x14ac:dyDescent="0.25">
      <c r="A465" s="201" t="str">
        <f>VLOOKUP('[1]lista umów'!$F448,'[1]słownik_E+'!$A$1:$G$286,4,0)</f>
        <v>Niemcy</v>
      </c>
      <c r="B465" s="201" t="str">
        <f>VLOOKUP('[1]lista umów'!$F448,'[1]słownik_E+'!$A$1:$G$286,5,0)</f>
        <v>Berlin</v>
      </c>
      <c r="C465" s="201" t="str">
        <f>VLOOKUP('[1]lista umów'!$F448,'[1]słownik_E+'!$A$1:$G$286,2,0)</f>
        <v>Technische Universität Berlin</v>
      </c>
      <c r="D465" s="201" t="str">
        <f>VLOOKUP('[1]lista umów'!$F448,'[1]słownik_E+'!$A$1:$G$286,3,0)</f>
        <v>Berlin University of Technology</v>
      </c>
      <c r="E465" s="201" t="s">
        <v>520</v>
      </c>
      <c r="F465" s="201" t="s">
        <v>21</v>
      </c>
      <c r="G465" s="202">
        <v>47026</v>
      </c>
      <c r="H465" s="201" t="s">
        <v>563</v>
      </c>
      <c r="I465" s="201" t="str">
        <f>VLOOKUP([1]!Tabela1[[#This Row],[wydział]],[1]słownik!$F$2:$G$12,2,0)</f>
        <v>dziedzina nauk inżynieryjno-technicznych / inżynieria środowiska, górnictwo i energetyka</v>
      </c>
      <c r="J465" s="201" t="s">
        <v>176</v>
      </c>
      <c r="K465" s="201" t="str">
        <f>VLOOKUP(J465,[1]słownik!$I$2:$J$31,2,0)</f>
        <v>Engineering and Engineering Trades</v>
      </c>
      <c r="L465" s="201" t="s">
        <v>32</v>
      </c>
      <c r="M465" s="203">
        <v>2</v>
      </c>
      <c r="N465" s="203">
        <v>12</v>
      </c>
      <c r="O465" s="203">
        <v>2</v>
      </c>
      <c r="P465" s="203">
        <v>12</v>
      </c>
      <c r="Q465" s="201" t="str">
        <f>VLOOKUP('[1]lista umów'!$F448,'[1]słownik_E+'!$A$1:$G$286,7,0)</f>
        <v>http://www.tu-berlin.de</v>
      </c>
      <c r="R465" s="201" t="str">
        <f>VLOOKUP('[1]lista umów'!$F448,'[1]słownik_E+'!$A$1:$G$286,6,0)</f>
        <v>exchange.programmes@tu-berlin.de; amelie.krueger@tu-berlin.de</v>
      </c>
      <c r="S465" s="201" t="s">
        <v>564</v>
      </c>
      <c r="T465" s="201"/>
    </row>
    <row r="466" spans="1:20" s="117" customFormat="1" x14ac:dyDescent="0.25">
      <c r="A466" s="198" t="str">
        <f>VLOOKUP('[1]lista umów'!$F449,'[1]słownik_E+'!$A$1:$G$286,4,0)</f>
        <v>Niemcy</v>
      </c>
      <c r="B466" s="198" t="s">
        <v>73</v>
      </c>
      <c r="C466" s="198" t="str">
        <f>VLOOKUP('[1]lista umów'!$F449,'[1]słownik_E+'!$A$1:$G$286,2,0)</f>
        <v>Technische Universität Dortmund</v>
      </c>
      <c r="D466" s="198" t="str">
        <f>VLOOKUP('[1]lista umów'!$F449,'[1]słownik_E+'!$A$1:$G$286,3,0)</f>
        <v>TU Dortmund University</v>
      </c>
      <c r="E466" s="198" t="s">
        <v>74</v>
      </c>
      <c r="F466" s="198" t="s">
        <v>21</v>
      </c>
      <c r="G466" s="199">
        <v>47026</v>
      </c>
      <c r="H466" s="198" t="s">
        <v>563</v>
      </c>
      <c r="I466" s="198" t="str">
        <f>VLOOKUP([1]!Tabela1[[#This Row],[wydział]],[1]słownik!$F$2:$G$12,2,0)</f>
        <v>dziedzina nauk inżynieryjno-technicznych / inżynieria środowiska, górnictwo i energetyka</v>
      </c>
      <c r="J466" s="198" t="s">
        <v>381</v>
      </c>
      <c r="K466" s="198" t="str">
        <f>VLOOKUP(J466,[1]słownik!$I$2:$J$31,2,0)</f>
        <v>Building and Civil Engineering</v>
      </c>
      <c r="L466" s="198" t="s">
        <v>24</v>
      </c>
      <c r="M466" s="200">
        <v>2</v>
      </c>
      <c r="N466" s="200">
        <v>5</v>
      </c>
      <c r="O466" s="200">
        <v>2</v>
      </c>
      <c r="P466" s="200">
        <v>5</v>
      </c>
      <c r="Q466" s="198" t="str">
        <f>VLOOKUP('[1]lista umów'!$F449,'[1]słownik_E+'!$A$1:$G$286,7,0)</f>
        <v>https://www.tu-dortmund.de/</v>
      </c>
      <c r="R466" s="198" t="str">
        <f>VLOOKUP('[1]lista umów'!$F449,'[1]słownik_E+'!$A$1:$G$286,6,0)</f>
        <v xml:space="preserve">iso.bauwesen@tu-dortmund.de; silke.viol@tu-dortmund.de </v>
      </c>
      <c r="S466" s="198" t="s">
        <v>564</v>
      </c>
      <c r="T466" s="198"/>
    </row>
    <row r="467" spans="1:20" s="117" customFormat="1" x14ac:dyDescent="0.25">
      <c r="A467" s="201" t="str">
        <f>VLOOKUP('[1]lista umów'!$F450,'[1]słownik_E+'!$A$1:$G$286,4,0)</f>
        <v>Niemcy</v>
      </c>
      <c r="B467" s="201" t="s">
        <v>573</v>
      </c>
      <c r="C467" s="201" t="str">
        <f>VLOOKUP('[1]lista umów'!$F450,'[1]słownik_E+'!$A$1:$G$286,2,0)</f>
        <v>Hochschule Neubrandenburg</v>
      </c>
      <c r="D467" s="201" t="str">
        <f>VLOOKUP('[1]lista umów'!$F450,'[1]słownik_E+'!$A$1:$G$286,3,0)</f>
        <v>Neubrandenburg University of Applied Sciences</v>
      </c>
      <c r="E467" s="201" t="s">
        <v>574</v>
      </c>
      <c r="F467" s="201" t="s">
        <v>21</v>
      </c>
      <c r="G467" s="202">
        <v>47391</v>
      </c>
      <c r="H467" s="201" t="s">
        <v>563</v>
      </c>
      <c r="I467" s="201" t="str">
        <f>VLOOKUP([1]!Tabela1[[#This Row],[wydział]],[1]słownik!$F$2:$G$12,2,0)</f>
        <v>dziedzina nauk inżynieryjno-technicznych / inżynieria środowiska, górnictwo i energetyka</v>
      </c>
      <c r="J467" s="201" t="s">
        <v>575</v>
      </c>
      <c r="K467" s="201" t="s">
        <v>576</v>
      </c>
      <c r="L467" s="201" t="s">
        <v>24</v>
      </c>
      <c r="M467" s="203">
        <v>2</v>
      </c>
      <c r="N467" s="203">
        <v>10</v>
      </c>
      <c r="O467" s="203">
        <v>2</v>
      </c>
      <c r="P467" s="203">
        <v>10</v>
      </c>
      <c r="Q467" s="201" t="str">
        <f>VLOOKUP('[1]lista umów'!$F450,'[1]słownik_E+'!$A$1:$G$286,7,0)</f>
        <v>https://www.hs-nb.de/</v>
      </c>
      <c r="R467" s="201" t="str">
        <f>VLOOKUP('[1]lista umów'!$F450,'[1]słownik_E+'!$A$1:$G$286,6,0)</f>
        <v>caston@hs-nb.de</v>
      </c>
      <c r="S467" s="201" t="s">
        <v>564</v>
      </c>
      <c r="T467" s="201"/>
    </row>
    <row r="468" spans="1:20" s="117" customFormat="1" x14ac:dyDescent="0.25">
      <c r="A468" s="198" t="str">
        <f>VLOOKUP('[1]lista umów'!$F451,'[1]słownik_E+'!$A$1:$G$286,4,0)</f>
        <v>Niemcy</v>
      </c>
      <c r="B468" s="198" t="s">
        <v>85</v>
      </c>
      <c r="C468" s="198" t="str">
        <f>VLOOKUP('[1]lista umów'!$F451,'[1]słownik_E+'!$A$1:$G$286,2,0)</f>
        <v>Universität Stuttgart</v>
      </c>
      <c r="D468" s="198" t="str">
        <f>VLOOKUP('[1]lista umów'!$F451,'[1]słownik_E+'!$A$1:$G$286,3,0)</f>
        <v>University of Stuttgart</v>
      </c>
      <c r="E468" s="198" t="s">
        <v>86</v>
      </c>
      <c r="F468" s="198" t="s">
        <v>21</v>
      </c>
      <c r="G468" s="199">
        <v>47026</v>
      </c>
      <c r="H468" s="198" t="s">
        <v>563</v>
      </c>
      <c r="I468" s="198" t="str">
        <f>VLOOKUP([1]!Tabela1[[#This Row],[wydział]],[1]słownik!$F$2:$G$12,2,0)</f>
        <v>dziedzina nauk inżynieryjno-technicznych / inżynieria środowiska, górnictwo i energetyka</v>
      </c>
      <c r="J468" s="198" t="s">
        <v>145</v>
      </c>
      <c r="K468" s="198" t="str">
        <f>VLOOKUP(J468,[1]słownik!$I$2:$J$31,2,0)</f>
        <v>Electricity and Energy</v>
      </c>
      <c r="L468" s="198" t="s">
        <v>24</v>
      </c>
      <c r="M468" s="200">
        <v>2</v>
      </c>
      <c r="N468" s="200">
        <v>12</v>
      </c>
      <c r="O468" s="200">
        <v>2</v>
      </c>
      <c r="P468" s="200">
        <v>12</v>
      </c>
      <c r="Q468" s="198" t="str">
        <f>VLOOKUP('[1]lista umów'!$F451,'[1]słownik_E+'!$A$1:$G$286,7,0)</f>
        <v>https://www.uni-stuttgart.de</v>
      </c>
      <c r="R468" s="198" t="str">
        <f>VLOOKUP('[1]lista umów'!$F451,'[1]słownik_E+'!$A$1:$G$286,6,0)</f>
        <v>incoming@ia.uni-stuttgart.de</v>
      </c>
      <c r="S468" s="198" t="s">
        <v>564</v>
      </c>
      <c r="T468" s="198"/>
    </row>
    <row r="469" spans="1:20" s="117" customFormat="1" x14ac:dyDescent="0.25">
      <c r="A469" s="198" t="str">
        <f>VLOOKUP('[1]lista umów'!$F465,'[1]słownik_E+'!$A$1:$G$286,4,0)</f>
        <v>Niemcy</v>
      </c>
      <c r="B469" s="198" t="s">
        <v>582</v>
      </c>
      <c r="C469" s="198" t="str">
        <f>VLOOKUP('[1]lista umów'!$F465,'[1]słownik_E+'!$A$1:$G$286,2,0)</f>
        <v>Technische Universität Clausthal</v>
      </c>
      <c r="D469" s="198" t="str">
        <f>VLOOKUP('[1]lista umów'!$F465,'[1]słownik_E+'!$A$1:$G$286,3,0)</f>
        <v>Clausthal University of Technology</v>
      </c>
      <c r="E469" s="198" t="s">
        <v>583</v>
      </c>
      <c r="F469" s="198" t="s">
        <v>21</v>
      </c>
      <c r="G469" s="199">
        <v>47391</v>
      </c>
      <c r="H469" s="198" t="s">
        <v>563</v>
      </c>
      <c r="I469" s="198" t="str">
        <f>VLOOKUP([1]!Tabela1[[#This Row],[wydział]],[1]słownik!$F$2:$G$12,2,0)</f>
        <v>dziedzina nauk społecznych / nauki o zarządzaniu i jakości</v>
      </c>
      <c r="J469" s="198" t="s">
        <v>145</v>
      </c>
      <c r="K469" s="198" t="str">
        <f>VLOOKUP(J469,[1]słownik!$I$2:$J$31,2,0)</f>
        <v>Electricity and Energy</v>
      </c>
      <c r="L469" s="198" t="s">
        <v>24</v>
      </c>
      <c r="M469" s="200">
        <v>2</v>
      </c>
      <c r="N469" s="200">
        <v>6</v>
      </c>
      <c r="O469" s="200">
        <v>2</v>
      </c>
      <c r="P469" s="200">
        <v>6</v>
      </c>
      <c r="Q469" s="198" t="str">
        <f>VLOOKUP('[1]lista umów'!$F465,'[1]słownik_E+'!$A$1:$G$286,7,0)</f>
        <v>https://www.tu-clausthal.de/</v>
      </c>
      <c r="R469" s="198" t="str">
        <f>VLOOKUP('[1]lista umów'!$F465,'[1]słownik_E+'!$A$1:$G$286,6,0)</f>
        <v>bettina.sekler@tu-clausthal.de</v>
      </c>
      <c r="S469" s="198" t="s">
        <v>564</v>
      </c>
      <c r="T469" s="198"/>
    </row>
    <row r="470" spans="1:20" s="117" customFormat="1" x14ac:dyDescent="0.25">
      <c r="A470" s="201" t="str">
        <f>VLOOKUP('[1]lista umów'!$F466,'[1]słownik_E+'!$A$1:$G$286,4,0)</f>
        <v>Niemcy</v>
      </c>
      <c r="B470" s="201" t="s">
        <v>81</v>
      </c>
      <c r="C470" s="201" t="str">
        <f>VLOOKUP('[1]lista umów'!$F466,'[1]słownik_E+'!$A$1:$G$286,2,0)</f>
        <v>Gottfried Wilhelm Leibniz Universität Hannover</v>
      </c>
      <c r="D470" s="201" t="str">
        <f>VLOOKUP('[1]lista umów'!$F466,'[1]słownik_E+'!$A$1:$G$286,3,0)</f>
        <v>Leibniz University Hannover</v>
      </c>
      <c r="E470" s="201" t="s">
        <v>82</v>
      </c>
      <c r="F470" s="201" t="s">
        <v>21</v>
      </c>
      <c r="G470" s="202">
        <v>47026</v>
      </c>
      <c r="H470" s="201" t="s">
        <v>563</v>
      </c>
      <c r="I470" s="201" t="str">
        <f>VLOOKUP([1]!Tabela1[[#This Row],[wydział]],[1]słownik!$F$2:$G$12,2,0)</f>
        <v>dziedzina nauk społecznych / nauki o zarządzaniu i jakości</v>
      </c>
      <c r="J470" s="201" t="s">
        <v>145</v>
      </c>
      <c r="K470" s="201" t="str">
        <f>VLOOKUP(J470,[1]słownik!$I$2:$J$31,2,0)</f>
        <v>Electricity and Energy</v>
      </c>
      <c r="L470" s="201" t="s">
        <v>24</v>
      </c>
      <c r="M470" s="203">
        <v>2</v>
      </c>
      <c r="N470" s="203">
        <v>10</v>
      </c>
      <c r="O470" s="203">
        <v>2</v>
      </c>
      <c r="P470" s="203">
        <v>10</v>
      </c>
      <c r="Q470" s="201" t="str">
        <f>VLOOKUP('[1]lista umów'!$F466,'[1]słownik_E+'!$A$1:$G$286,7,0)</f>
        <v>http://www.uni-hannover.de</v>
      </c>
      <c r="R470" s="201" t="str">
        <f>VLOOKUP('[1]lista umów'!$F466,'[1]słownik_E+'!$A$1:$G$286,6,0)</f>
        <v>Anne.Hoech@zuv.uni-hannover.de; Andree.Klann@zuv.uni-hannover.de</v>
      </c>
      <c r="S470" s="201" t="s">
        <v>564</v>
      </c>
      <c r="T470" s="201"/>
    </row>
    <row r="471" spans="1:20" s="117" customFormat="1" x14ac:dyDescent="0.25">
      <c r="A471" s="204" t="str">
        <f>VLOOKUP('[1]lista umów'!$F605,'[1]słownik_E+'!$A$1:$G$286,4,0)</f>
        <v>Niemcy</v>
      </c>
      <c r="B471" s="204" t="str">
        <f>VLOOKUP('[1]lista umów'!$F605,'[1]słownik_E+'!$A$1:$G$286,5,0)</f>
        <v>Stralsund</v>
      </c>
      <c r="C471" s="204" t="str">
        <f>VLOOKUP('[1]lista umów'!$F605,'[1]słownik_E+'!$A$1:$G$286,2,0)</f>
        <v>Hochschule Stralsund</v>
      </c>
      <c r="D471" s="204" t="str">
        <f>VLOOKUP('[1]lista umów'!$F605,'[1]słownik_E+'!$A$1:$G$286,3,0)</f>
        <v>Stralsund University of Applied Sciences</v>
      </c>
      <c r="E471" s="209" t="s">
        <v>636</v>
      </c>
      <c r="F471" s="204" t="s">
        <v>21</v>
      </c>
      <c r="G471" s="199">
        <v>46660</v>
      </c>
      <c r="H471" s="204" t="s">
        <v>563</v>
      </c>
      <c r="I471" s="204" t="str">
        <f>VLOOKUP([1]!Tabela1[[#This Row],[wydział]],[1]słownik!$F$2:$G$12,2,0)</f>
        <v>dziedzina nauk społecznych / nauki o zarządzaniu i jakości</v>
      </c>
      <c r="J471" s="204" t="s">
        <v>176</v>
      </c>
      <c r="K471" s="204"/>
      <c r="L471" s="204" t="s">
        <v>24</v>
      </c>
      <c r="M471" s="206">
        <v>2</v>
      </c>
      <c r="N471" s="206">
        <v>12</v>
      </c>
      <c r="O471" s="206">
        <v>2</v>
      </c>
      <c r="P471" s="206">
        <v>12</v>
      </c>
      <c r="Q471" s="210" t="str">
        <f>VLOOKUP('[1]lista umów'!$F605,'[1]słownik_E+'!$A$1:$G$286,7,0)</f>
        <v>https://www.hochschule-stralsund.de/</v>
      </c>
      <c r="R471" s="210" t="str">
        <f>VLOOKUP('[1]lista umów'!$F605,'[1]słownik_E+'!$A$1:$G$286,6,0)</f>
        <v>incoming@hochschule-stralsund.de</v>
      </c>
      <c r="S471" s="204" t="s">
        <v>564</v>
      </c>
      <c r="T471" s="204"/>
    </row>
    <row r="472" spans="1:20" s="117" customFormat="1" x14ac:dyDescent="0.25">
      <c r="A472" s="198" t="str">
        <f>VLOOKUP('[1]lista umów'!$F452,'[1]słownik_E+'!$A$1:$G$286,4,0)</f>
        <v>Portugalia</v>
      </c>
      <c r="B472" s="198" t="s">
        <v>329</v>
      </c>
      <c r="C472" s="198" t="str">
        <f>VLOOKUP('[1]lista umów'!$F452,'[1]słownik_E+'!$A$1:$G$286,2,0)</f>
        <v>Instituto Politécnico de Coimbra</v>
      </c>
      <c r="D472" s="198" t="str">
        <f>VLOOKUP('[1]lista umów'!$F452,'[1]słownik_E+'!$A$1:$G$286,3,0)</f>
        <v>Polytechnic Institute of Coimbra</v>
      </c>
      <c r="E472" s="198" t="s">
        <v>330</v>
      </c>
      <c r="F472" s="201" t="s">
        <v>21</v>
      </c>
      <c r="G472" s="199">
        <v>47391</v>
      </c>
      <c r="H472" s="198" t="s">
        <v>563</v>
      </c>
      <c r="I472" s="198" t="str">
        <f>VLOOKUP([1]!Tabela1[[#This Row],[wydział]],[1]słownik!$F$2:$G$12,2,0)</f>
        <v>dziedzina nauk społecznych / nauki o zarządzaniu i jakości</v>
      </c>
      <c r="J472" s="198" t="s">
        <v>577</v>
      </c>
      <c r="K472" s="198" t="s">
        <v>578</v>
      </c>
      <c r="L472" s="198" t="s">
        <v>24</v>
      </c>
      <c r="M472" s="200">
        <v>2</v>
      </c>
      <c r="N472" s="200">
        <v>10</v>
      </c>
      <c r="O472" s="200">
        <v>2</v>
      </c>
      <c r="P472" s="200">
        <v>10</v>
      </c>
      <c r="Q472" s="198" t="str">
        <f>VLOOKUP('[1]lista umów'!$F452,'[1]słownik_E+'!$A$1:$G$286,7,0)</f>
        <v>https://www.ipc.pt/</v>
      </c>
      <c r="R472" s="198" t="str">
        <f>VLOOKUP('[1]lista umów'!$F452,'[1]słownik_E+'!$A$1:$G$286,6,0)</f>
        <v xml:space="preserve">dga.sri@ipc.pt ;dri agreements &lt;dri.agreements@uc.pt&gt;; </v>
      </c>
      <c r="S472" s="198" t="s">
        <v>564</v>
      </c>
      <c r="T472" s="198"/>
    </row>
    <row r="473" spans="1:20" s="117" customFormat="1" x14ac:dyDescent="0.25">
      <c r="A473" s="198" t="str">
        <f>VLOOKUP('[1]lista umów'!$F453,'[1]słownik_E+'!$A$1:$G$286,4,0)</f>
        <v>Portugalia</v>
      </c>
      <c r="B473" s="198" t="str">
        <f>VLOOKUP('[1]lista umów'!$F453,'[1]słownik_E+'!$A$1:$G$286,5,0)</f>
        <v>Funchal</v>
      </c>
      <c r="C473" s="198" t="s">
        <v>579</v>
      </c>
      <c r="D473" s="198" t="str">
        <f>VLOOKUP('[1]lista umów'!$F453,'[1]słownik_E+'!$A$1:$G$286,3,0)</f>
        <v>Madeira University</v>
      </c>
      <c r="E473" s="198" t="s">
        <v>580</v>
      </c>
      <c r="F473" s="198" t="s">
        <v>21</v>
      </c>
      <c r="G473" s="199">
        <v>47391</v>
      </c>
      <c r="H473" s="198" t="s">
        <v>563</v>
      </c>
      <c r="I473" s="198" t="str">
        <f>VLOOKUP([1]!Tabela1[[#This Row],[wydział]],[1]słownik!$F$2:$G$12,2,0)</f>
        <v>dziedzina nauk społecznych / nauki o zarządzaniu i jakości</v>
      </c>
      <c r="J473" s="198" t="s">
        <v>381</v>
      </c>
      <c r="K473" s="198" t="str">
        <f>VLOOKUP(J473,[1]słownik!$I$2:$J$31,2,0)</f>
        <v>Building and Civil Engineering</v>
      </c>
      <c r="L473" s="198" t="s">
        <v>24</v>
      </c>
      <c r="M473" s="200">
        <v>2</v>
      </c>
      <c r="N473" s="200">
        <v>10</v>
      </c>
      <c r="O473" s="200">
        <v>2</v>
      </c>
      <c r="P473" s="200">
        <v>10</v>
      </c>
      <c r="Q473" s="198" t="str">
        <f>VLOOKUP('[1]lista umów'!$F453,'[1]słownik_E+'!$A$1:$G$286,7,0)</f>
        <v>https://www.uma.pt/en/</v>
      </c>
      <c r="R473" s="198" t="str">
        <f>VLOOKUP('[1]lista umów'!$F453,'[1]słownik_E+'!$A$1:$G$286,6,0)</f>
        <v>paula.barreto@staff.uma.pt</v>
      </c>
      <c r="S473" s="198" t="s">
        <v>564</v>
      </c>
      <c r="T473" s="198"/>
    </row>
    <row r="474" spans="1:20" s="117" customFormat="1" x14ac:dyDescent="0.25">
      <c r="A474" s="201" t="str">
        <f>VLOOKUP('[1]lista umów'!$F454,'[1]słownik_E+'!$A$1:$G$286,4,0)</f>
        <v>Portugalia</v>
      </c>
      <c r="B474" s="201" t="s">
        <v>245</v>
      </c>
      <c r="C474" s="201" t="str">
        <f>VLOOKUP('[1]lista umów'!$F454,'[1]słownik_E+'!$A$1:$G$286,2,0)</f>
        <v>Instituto Politécnico de Viseu</v>
      </c>
      <c r="D474" s="201" t="str">
        <f>VLOOKUP('[1]lista umów'!$F454,'[1]słownik_E+'!$A$1:$G$286,3,0)</f>
        <v>Polytechnic Institute of Viseu</v>
      </c>
      <c r="E474" s="201" t="s">
        <v>246</v>
      </c>
      <c r="F474" s="201" t="s">
        <v>21</v>
      </c>
      <c r="G474" s="202">
        <v>47391</v>
      </c>
      <c r="H474" s="201" t="s">
        <v>563</v>
      </c>
      <c r="I474" s="201" t="str">
        <f>VLOOKUP([1]!Tabela1[[#This Row],[wydział]],[1]słownik!$F$2:$G$12,2,0)</f>
        <v>dziedzina nauk społecznych / nauki o zarządzaniu i jakości</v>
      </c>
      <c r="J474" s="201" t="s">
        <v>565</v>
      </c>
      <c r="K474" s="201" t="str">
        <f>VLOOKUP(J474,[1]słownik!$I$2:$J$31,2,0)</f>
        <v>Environmental Protection Technology</v>
      </c>
      <c r="L474" s="201" t="s">
        <v>24</v>
      </c>
      <c r="M474" s="203">
        <v>2</v>
      </c>
      <c r="N474" s="203">
        <v>10</v>
      </c>
      <c r="O474" s="203">
        <v>2</v>
      </c>
      <c r="P474" s="203">
        <v>10</v>
      </c>
      <c r="Q474" s="201" t="str">
        <f>VLOOKUP('[1]lista umów'!$F454,'[1]słownik_E+'!$A$1:$G$286,7,0)</f>
        <v>https://www.ipv.pt/</v>
      </c>
      <c r="R474" s="201" t="str">
        <f>VLOOKUP('[1]lista umów'!$F454,'[1]słownik_E+'!$A$1:$G$286,6,0)</f>
        <v>internationaloffice@sc.ipv.pt</v>
      </c>
      <c r="S474" s="201" t="s">
        <v>564</v>
      </c>
      <c r="T474" s="201"/>
    </row>
    <row r="475" spans="1:20" s="117" customFormat="1" x14ac:dyDescent="0.25">
      <c r="A475" s="198" t="str">
        <f>VLOOKUP('[1]lista umów'!$F464,'[1]słownik_E+'!$A$1:$G$286,4,0)</f>
        <v>Portugalia</v>
      </c>
      <c r="B475" s="198" t="s">
        <v>240</v>
      </c>
      <c r="C475" s="198" t="str">
        <f>VLOOKUP('[1]lista umów'!$F464,'[1]słownik_E+'!$A$1:$G$286,2,0)</f>
        <v>Instituto Politécnico de Bragança</v>
      </c>
      <c r="D475" s="198" t="str">
        <f>VLOOKUP('[1]lista umów'!$F464,'[1]słownik_E+'!$A$1:$G$286,3,0)</f>
        <v>Insitituto Politecnico de Braganca</v>
      </c>
      <c r="E475" s="198" t="s">
        <v>241</v>
      </c>
      <c r="F475" s="201" t="s">
        <v>21</v>
      </c>
      <c r="G475" s="199">
        <v>47026</v>
      </c>
      <c r="H475" s="198" t="s">
        <v>563</v>
      </c>
      <c r="I475" s="198" t="str">
        <f>VLOOKUP([1]!Tabela1[[#This Row],[wydział]],[1]słownik!$F$2:$G$12,2,0)</f>
        <v>dziedzina nauk społecznych / nauki o zarządzaniu i jakości</v>
      </c>
      <c r="J475" s="198" t="s">
        <v>145</v>
      </c>
      <c r="K475" s="198" t="str">
        <f>VLOOKUP(J475,[1]słownik!$I$2:$J$31,2,0)</f>
        <v>Electricity and Energy</v>
      </c>
      <c r="L475" s="198" t="s">
        <v>24</v>
      </c>
      <c r="M475" s="200">
        <v>2</v>
      </c>
      <c r="N475" s="200">
        <v>10</v>
      </c>
      <c r="O475" s="200">
        <v>2</v>
      </c>
      <c r="P475" s="200">
        <v>10</v>
      </c>
      <c r="Q475" s="198" t="str">
        <f>VLOOKUP('[1]lista umów'!$F464,'[1]słownik_E+'!$A$1:$G$286,7,0)</f>
        <v>https://www.ipb.pt/</v>
      </c>
      <c r="R475" s="198" t="str">
        <f>VLOOKUP('[1]lista umów'!$F464,'[1]słownik_E+'!$A$1:$G$286,6,0)</f>
        <v xml:space="preserve">sylwia@ipb.pt </v>
      </c>
      <c r="S475" s="198" t="s">
        <v>564</v>
      </c>
      <c r="T475" s="198"/>
    </row>
    <row r="476" spans="1:20" s="117" customFormat="1" x14ac:dyDescent="0.25">
      <c r="A476" s="204" t="s">
        <v>697</v>
      </c>
      <c r="B476" s="204" t="s">
        <v>334</v>
      </c>
      <c r="C476" s="204" t="str">
        <f>VLOOKUP('[1]lista umów'!$F601,'[1]słownik_E+'!$A$1:$G$286,2,0)</f>
        <v>Instituto Politécnico de Portalegre</v>
      </c>
      <c r="D476" s="204" t="s">
        <v>698</v>
      </c>
      <c r="E476" s="205" t="s">
        <v>335</v>
      </c>
      <c r="F476" s="204" t="s">
        <v>21</v>
      </c>
      <c r="G476" s="199">
        <v>47026</v>
      </c>
      <c r="H476" s="204" t="s">
        <v>563</v>
      </c>
      <c r="I476" s="204"/>
      <c r="J476" s="204" t="s">
        <v>381</v>
      </c>
      <c r="K476" s="204"/>
      <c r="L476" s="204" t="s">
        <v>24</v>
      </c>
      <c r="M476" s="206">
        <v>2</v>
      </c>
      <c r="N476" s="206">
        <v>12</v>
      </c>
      <c r="O476" s="206">
        <v>2</v>
      </c>
      <c r="P476" s="206">
        <v>12</v>
      </c>
      <c r="Q476" s="207" t="s">
        <v>699</v>
      </c>
      <c r="R476" s="207" t="s">
        <v>700</v>
      </c>
      <c r="S476" s="204" t="s">
        <v>564</v>
      </c>
      <c r="T476" s="204"/>
    </row>
    <row r="477" spans="1:20" s="118" customFormat="1" x14ac:dyDescent="0.25">
      <c r="A477" s="198" t="str">
        <f>VLOOKUP('[1]lista umów'!$F455,'[1]słownik_E+'!$A$1:$G$286,4,0)</f>
        <v>Rumunia</v>
      </c>
      <c r="B477" s="198" t="s">
        <v>336</v>
      </c>
      <c r="C477" s="198" t="str">
        <f>VLOOKUP('[1]lista umów'!$F455,'[1]słownik_E+'!$A$1:$G$286,2,0)</f>
        <v>Universitatea Babeș-Bolyai</v>
      </c>
      <c r="D477" s="198" t="str">
        <f>VLOOKUP('[1]lista umów'!$F455,'[1]słownik_E+'!$A$1:$G$286,3,0)</f>
        <v>Babes-Bolyai University</v>
      </c>
      <c r="E477" s="198" t="s">
        <v>337</v>
      </c>
      <c r="F477" s="198" t="s">
        <v>21</v>
      </c>
      <c r="G477" s="199">
        <v>46660</v>
      </c>
      <c r="H477" s="198" t="s">
        <v>563</v>
      </c>
      <c r="I477" s="198" t="str">
        <f>VLOOKUP([1]!Tabela1[[#This Row],[wydział]],[1]słownik!$F$2:$G$12,2,0)</f>
        <v>dziedzina nauk społecznych / nauki o zarządzaniu i jakości</v>
      </c>
      <c r="J477" s="198" t="s">
        <v>145</v>
      </c>
      <c r="K477" s="198" t="str">
        <f>VLOOKUP(J477,[1]słownik!$I$2:$J$31,2,0)</f>
        <v>Electricity and Energy</v>
      </c>
      <c r="L477" s="198" t="s">
        <v>24</v>
      </c>
      <c r="M477" s="200">
        <v>2</v>
      </c>
      <c r="N477" s="200">
        <v>10</v>
      </c>
      <c r="O477" s="200">
        <v>2</v>
      </c>
      <c r="P477" s="200">
        <v>10</v>
      </c>
      <c r="Q477" s="198" t="str">
        <f>VLOOKUP('[1]lista umów'!$F455,'[1]słownik_E+'!$A$1:$G$286,7,0)</f>
        <v>https://www.ubbcluj.ro/</v>
      </c>
      <c r="R477" s="198" t="str">
        <f>VLOOKUP('[1]lista umów'!$F455,'[1]słownik_E+'!$A$1:$G$286,6,0)</f>
        <v>contact@ubbcluj.ro</v>
      </c>
      <c r="S477" s="198" t="s">
        <v>564</v>
      </c>
      <c r="T477" s="198"/>
    </row>
    <row r="478" spans="1:20" s="118" customFormat="1" x14ac:dyDescent="0.25">
      <c r="A478" s="204" t="s">
        <v>701</v>
      </c>
      <c r="B478" s="204" t="s">
        <v>527</v>
      </c>
      <c r="C478" s="204" t="e">
        <f>VLOOKUP('[1]lista umów'!$F603,'[1]słownik_E+'!$A$1:$G$286,2,0)</f>
        <v>#N/A</v>
      </c>
      <c r="D478" s="204" t="s">
        <v>702</v>
      </c>
      <c r="E478" s="205" t="s">
        <v>703</v>
      </c>
      <c r="F478" s="204" t="s">
        <v>21</v>
      </c>
      <c r="G478" s="199">
        <v>47026</v>
      </c>
      <c r="H478" s="204" t="s">
        <v>563</v>
      </c>
      <c r="I478" s="204"/>
      <c r="J478" s="204" t="s">
        <v>381</v>
      </c>
      <c r="K478" s="204"/>
      <c r="L478" s="204" t="s">
        <v>24</v>
      </c>
      <c r="M478" s="206">
        <v>2</v>
      </c>
      <c r="N478" s="206">
        <v>12</v>
      </c>
      <c r="O478" s="206">
        <v>2</v>
      </c>
      <c r="P478" s="206">
        <v>12</v>
      </c>
      <c r="Q478" s="208" t="s">
        <v>704</v>
      </c>
      <c r="R478" s="208" t="s">
        <v>705</v>
      </c>
      <c r="S478" s="204" t="s">
        <v>564</v>
      </c>
      <c r="T478" s="204"/>
    </row>
    <row r="479" spans="1:20" s="118" customFormat="1" x14ac:dyDescent="0.25">
      <c r="A479" s="198" t="str">
        <f>VLOOKUP('[1]lista umów'!$F467,'[1]słownik_E+'!$A$1:$G$286,4,0)</f>
        <v>Turcja</v>
      </c>
      <c r="B479" s="198" t="s">
        <v>439</v>
      </c>
      <c r="C479" s="198" t="str">
        <f>VLOOKUP('[1]lista umów'!$F467,'[1]słownik_E+'!$A$1:$G$286,2,0)</f>
        <v>Kırklareli Üniversitesi</v>
      </c>
      <c r="D479" s="198" t="str">
        <f>VLOOKUP('[1]lista umów'!$F467,'[1]słownik_E+'!$A$1:$G$286,3,0)</f>
        <v>Kirklareli University</v>
      </c>
      <c r="E479" s="198" t="s">
        <v>440</v>
      </c>
      <c r="F479" s="198" t="s">
        <v>21</v>
      </c>
      <c r="G479" s="199">
        <v>47391</v>
      </c>
      <c r="H479" s="198" t="s">
        <v>563</v>
      </c>
      <c r="I479" s="198" t="str">
        <f>VLOOKUP([1]!Tabela1[[#This Row],[wydział]],[1]słownik!$F$2:$G$12,2,0)</f>
        <v>dziedzina nauk społecznych / nauki o zarządzaniu i jakości</v>
      </c>
      <c r="J479" s="198" t="s">
        <v>121</v>
      </c>
      <c r="K479" s="198" t="str">
        <f>VLOOKUP(J479,[1]słownik!$I$2:$J$31,2,0)</f>
        <v>Electronics and Automation</v>
      </c>
      <c r="L479" s="198" t="s">
        <v>32</v>
      </c>
      <c r="M479" s="200">
        <v>2</v>
      </c>
      <c r="N479" s="200">
        <v>10</v>
      </c>
      <c r="O479" s="200">
        <v>2</v>
      </c>
      <c r="P479" s="200">
        <v>10</v>
      </c>
      <c r="Q479" s="198" t="str">
        <f>VLOOKUP('[1]lista umów'!$F467,'[1]słownik_E+'!$A$1:$G$286,7,0)</f>
        <v>https://www.klu.edu.tr/</v>
      </c>
      <c r="R479" s="198" t="str">
        <f>VLOOKUP('[1]lista umów'!$F467,'[1]słownik_E+'!$A$1:$G$286,6,0)</f>
        <v xml:space="preserve">akkor@klu.edu.tr; ruveyda.ozturk@klu.edu.tr </v>
      </c>
      <c r="S479" s="198" t="s">
        <v>564</v>
      </c>
      <c r="T479" s="198"/>
    </row>
    <row r="480" spans="1:20" s="118" customFormat="1" x14ac:dyDescent="0.25">
      <c r="A480" s="201" t="str">
        <f>VLOOKUP('[1]lista umów'!$F468,'[1]słownik_E+'!$A$1:$G$286,4,0)</f>
        <v>Turcja</v>
      </c>
      <c r="B480" s="201" t="s">
        <v>584</v>
      </c>
      <c r="C480" s="201" t="str">
        <f>VLOOKUP('[1]lista umów'!$F468,'[1]słownik_E+'!$A$1:$G$286,2,0)</f>
        <v>Tarsus Üniversitesi</v>
      </c>
      <c r="D480" s="201" t="str">
        <f>VLOOKUP('[1]lista umów'!$F468,'[1]słownik_E+'!$A$1:$G$286,3,0)</f>
        <v>Tarsus University</v>
      </c>
      <c r="E480" s="201" t="s">
        <v>585</v>
      </c>
      <c r="F480" s="201" t="s">
        <v>21</v>
      </c>
      <c r="G480" s="202">
        <v>46660</v>
      </c>
      <c r="H480" s="201" t="s">
        <v>563</v>
      </c>
      <c r="I480" s="201" t="str">
        <f>VLOOKUP([1]!Tabela1[[#This Row],[wydział]],[1]słownik!$F$2:$G$12,2,0)</f>
        <v>dziedzina nauk społecznych / nauki o zarządzaniu i jakości</v>
      </c>
      <c r="J480" s="201" t="s">
        <v>145</v>
      </c>
      <c r="K480" s="201" t="str">
        <f>VLOOKUP(J480,[1]słownik!$I$2:$J$31,2,0)</f>
        <v>Electricity and Energy</v>
      </c>
      <c r="L480" s="201" t="s">
        <v>24</v>
      </c>
      <c r="M480" s="203">
        <v>2</v>
      </c>
      <c r="N480" s="203">
        <v>10</v>
      </c>
      <c r="O480" s="203">
        <v>2</v>
      </c>
      <c r="P480" s="203">
        <v>10</v>
      </c>
      <c r="Q480" s="201" t="str">
        <f>VLOOKUP('[1]lista umów'!$F468,'[1]słownik_E+'!$A$1:$G$286,7,0)</f>
        <v>https://www.tarsus.edu.tr/</v>
      </c>
      <c r="R480" s="201" t="str">
        <f>VLOOKUP('[1]lista umów'!$F468,'[1]słownik_E+'!$A$1:$G$286,6,0)</f>
        <v>uio@tarsus.edu.tr</v>
      </c>
      <c r="S480" s="201" t="s">
        <v>564</v>
      </c>
      <c r="T480" s="201"/>
    </row>
    <row r="481" spans="1:20" s="118" customFormat="1" x14ac:dyDescent="0.25">
      <c r="A481" s="198" t="str">
        <f>VLOOKUP('[1]lista umów'!$F457,'[1]słownik_E+'!$A$1:$G$286,4,0)</f>
        <v>Włochy</v>
      </c>
      <c r="B481" s="198" t="s">
        <v>104</v>
      </c>
      <c r="C481" s="198" t="str">
        <f>VLOOKUP('[1]lista umów'!$F457,'[1]słownik_E+'!$A$1:$G$286,2,0)</f>
        <v>Politecnico di Bari</v>
      </c>
      <c r="D481" s="198" t="str">
        <f>VLOOKUP('[1]lista umów'!$F457,'[1]słownik_E+'!$A$1:$G$286,3,0)</f>
        <v>Polytechnic University of Bari</v>
      </c>
      <c r="E481" s="198" t="s">
        <v>105</v>
      </c>
      <c r="F481" s="198" t="s">
        <v>21</v>
      </c>
      <c r="G481" s="199">
        <v>46660</v>
      </c>
      <c r="H481" s="198" t="s">
        <v>563</v>
      </c>
      <c r="I481" s="198" t="str">
        <f>VLOOKUP([1]!Tabela1[[#This Row],[wydział]],[1]słownik!$F$2:$G$12,2,0)</f>
        <v>dziedzina nauk społecznych / nauki o zarządzaniu i jakości</v>
      </c>
      <c r="J481" s="198" t="s">
        <v>565</v>
      </c>
      <c r="K481" s="198" t="str">
        <f>VLOOKUP(J481,[1]słownik!$I$2:$J$31,2,0)</f>
        <v>Environmental Protection Technology</v>
      </c>
      <c r="L481" s="198" t="s">
        <v>24</v>
      </c>
      <c r="M481" s="200">
        <v>2</v>
      </c>
      <c r="N481" s="200">
        <v>12</v>
      </c>
      <c r="O481" s="200">
        <v>2</v>
      </c>
      <c r="P481" s="200">
        <v>12</v>
      </c>
      <c r="Q481" s="198" t="str">
        <f>VLOOKUP('[1]lista umów'!$F457,'[1]słownik_E+'!$A$1:$G$286,7,0)</f>
        <v>http://www.poliba.it/</v>
      </c>
      <c r="R481" s="198" t="str">
        <f>VLOOKUP('[1]lista umów'!$F457,'[1]słownik_E+'!$A$1:$G$286,6,0)</f>
        <v>international@poliba.it; valentina.cassano@poliba.it</v>
      </c>
      <c r="S481" s="198" t="s">
        <v>564</v>
      </c>
      <c r="T481" s="198"/>
    </row>
    <row r="482" spans="1:20" s="118" customFormat="1" x14ac:dyDescent="0.25">
      <c r="A482" s="201" t="str">
        <f>VLOOKUP('[1]lista umów'!$F458,'[1]słownik_E+'!$A$1:$G$286,4,0)</f>
        <v>Włochy</v>
      </c>
      <c r="B482" s="201" t="s">
        <v>116</v>
      </c>
      <c r="C482" s="201" t="str">
        <f>VLOOKUP('[1]lista umów'!$F458,'[1]słownik_E+'!$A$1:$G$286,2,0)</f>
        <v>Universita degli Studi di Roma La Sapienza</v>
      </c>
      <c r="D482" s="201" t="str">
        <f>VLOOKUP('[1]lista umów'!$F458,'[1]słownik_E+'!$A$1:$G$286,3,0)</f>
        <v>Sapienza University of Rome</v>
      </c>
      <c r="E482" s="201" t="s">
        <v>118</v>
      </c>
      <c r="F482" s="201" t="s">
        <v>21</v>
      </c>
      <c r="G482" s="202">
        <v>46660</v>
      </c>
      <c r="H482" s="201" t="s">
        <v>563</v>
      </c>
      <c r="I482" s="201" t="str">
        <f>VLOOKUP([1]!Tabela1[[#This Row],[wydział]],[1]słownik!$F$2:$G$12,2,0)</f>
        <v>dziedzina nauk społecznych / nauki o zarządzaniu i jakości</v>
      </c>
      <c r="J482" s="201" t="s">
        <v>575</v>
      </c>
      <c r="K482" s="201" t="s">
        <v>576</v>
      </c>
      <c r="L482" s="201" t="s">
        <v>24</v>
      </c>
      <c r="M482" s="203">
        <v>2</v>
      </c>
      <c r="N482" s="203">
        <v>10</v>
      </c>
      <c r="O482" s="203">
        <v>2</v>
      </c>
      <c r="P482" s="203">
        <v>10</v>
      </c>
      <c r="Q482" s="201" t="str">
        <f>VLOOKUP('[1]lista umów'!$F458,'[1]słownik_E+'!$A$1:$G$286,7,0)</f>
        <v>http://www.uniroma1.it/</v>
      </c>
      <c r="R482" s="201" t="str">
        <f>VLOOKUP('[1]lista umów'!$F458,'[1]słownik_E+'!$A$1:$G$286,6,0)</f>
        <v>daniela.deleo@uniroma1.it; ingerasmus@uniroma1.it</v>
      </c>
      <c r="S482" s="201" t="s">
        <v>564</v>
      </c>
      <c r="T482" s="201"/>
    </row>
    <row r="483" spans="1:20" s="122" customFormat="1" x14ac:dyDescent="0.25">
      <c r="A483" s="119" t="str">
        <f>VLOOKUP('[1]lista umów'!$F469,'[1]słownik_E+'!$A$1:$G$286,4,0)</f>
        <v>Austria</v>
      </c>
      <c r="B483" s="119">
        <f>VLOOKUP('[1]lista umów'!$F469,'[1]słownik_E+'!$A$1:$G$286,5,0)</f>
        <v>0</v>
      </c>
      <c r="C483" s="119" t="str">
        <f>VLOOKUP('[1]lista umów'!$F469,'[1]słownik_E+'!$A$1:$G$286,2,0)</f>
        <v>Technische Universität Wien</v>
      </c>
      <c r="D483" s="119" t="str">
        <f>VLOOKUP('[1]lista umów'!$F469,'[1]słownik_E+'!$A$1:$G$286,3,0)</f>
        <v>TU Wien</v>
      </c>
      <c r="E483" s="119" t="s">
        <v>586</v>
      </c>
      <c r="F483" s="119" t="s">
        <v>21</v>
      </c>
      <c r="G483" s="120">
        <v>46660</v>
      </c>
      <c r="H483" s="119" t="s">
        <v>228</v>
      </c>
      <c r="I483" s="119" t="str">
        <f>VLOOKUP([1]!Tabela1[[#This Row],[wydział]],[1]słownik!$F$2:$G$12,2,0)</f>
        <v>dziedzina nauk społecznych / nauki o zarządzaniu i jakości</v>
      </c>
      <c r="J483" s="119" t="s">
        <v>425</v>
      </c>
      <c r="K483" s="119" t="str">
        <f>VLOOKUP(J483,[1]słownik!$I$2:$J$31,2,0)</f>
        <v>Mechanics and Metal Trades</v>
      </c>
      <c r="L483" s="119" t="s">
        <v>90</v>
      </c>
      <c r="M483" s="121">
        <v>3</v>
      </c>
      <c r="N483" s="121">
        <v>15</v>
      </c>
      <c r="O483" s="121">
        <v>3</v>
      </c>
      <c r="P483" s="121">
        <v>15</v>
      </c>
      <c r="Q483" s="119" t="str">
        <f>VLOOKUP('[1]lista umów'!$F469,'[1]słownik_E+'!$A$1:$G$286,7,0)</f>
        <v>https://www.tuwien.at/</v>
      </c>
      <c r="R483" s="119" t="str">
        <f>VLOOKUP('[1]lista umów'!$F469,'[1]słownik_E+'!$A$1:$G$286,6,0)</f>
        <v>exchangein@tuwien.ac.at</v>
      </c>
      <c r="S483" s="119" t="s">
        <v>230</v>
      </c>
      <c r="T483" s="119"/>
    </row>
    <row r="484" spans="1:20" s="122" customFormat="1" x14ac:dyDescent="0.25">
      <c r="A484" s="119" t="str">
        <f>VLOOKUP('[1]lista umów'!$F470,'[1]słownik_E+'!$A$1:$G$286,4,0)</f>
        <v>Belgia</v>
      </c>
      <c r="B484" s="119" t="str">
        <f>VLOOKUP('[1]lista umów'!$F470,'[1]słownik_E+'!$A$1:$G$286,5,0)</f>
        <v>Bruksela</v>
      </c>
      <c r="C484" s="119" t="str">
        <f>VLOOKUP('[1]lista umów'!$F470,'[1]słownik_E+'!$A$1:$G$286,2,0)</f>
        <v>Vrije Universiteit Brussel</v>
      </c>
      <c r="D484" s="119" t="str">
        <f>VLOOKUP('[1]lista umów'!$F470,'[1]słownik_E+'!$A$1:$G$286,3,0)</f>
        <v>University of Brussles</v>
      </c>
      <c r="E484" s="119" t="s">
        <v>587</v>
      </c>
      <c r="F484" s="123" t="s">
        <v>21</v>
      </c>
      <c r="G484" s="120">
        <v>47391</v>
      </c>
      <c r="H484" s="119" t="s">
        <v>228</v>
      </c>
      <c r="I484" s="119" t="str">
        <f>VLOOKUP([1]!Tabela1[[#This Row],[wydział]],[1]słownik!$F$2:$G$12,2,0)</f>
        <v>dziedzina nauk społecznych / nauki o zarządzaniu i jakości</v>
      </c>
      <c r="J484" s="119" t="s">
        <v>588</v>
      </c>
      <c r="K484" s="119" t="str">
        <f>VLOOKUP(J484,[1]słownik!$I$2:$J$31,2,0)</f>
        <v>Business and Administration</v>
      </c>
      <c r="L484" s="119" t="s">
        <v>24</v>
      </c>
      <c r="M484" s="121">
        <v>8</v>
      </c>
      <c r="N484" s="121">
        <v>40</v>
      </c>
      <c r="O484" s="121">
        <v>8</v>
      </c>
      <c r="P484" s="121">
        <v>40</v>
      </c>
      <c r="Q484" s="119" t="str">
        <f>VLOOKUP('[1]lista umów'!$F470,'[1]słownik_E+'!$A$1:$G$286,7,0)</f>
        <v>https://www.vub.be/</v>
      </c>
      <c r="R484" s="119" t="str">
        <f>VLOOKUP('[1]lista umów'!$F470,'[1]słownik_E+'!$A$1:$G$286,6,0)</f>
        <v xml:space="preserve">international.relations@vub.ac.be </v>
      </c>
      <c r="S484" s="119" t="s">
        <v>230</v>
      </c>
      <c r="T484" s="119"/>
    </row>
    <row r="485" spans="1:20" s="122" customFormat="1" x14ac:dyDescent="0.25">
      <c r="A485" s="119" t="str">
        <f>VLOOKUP('[1]lista umów'!$F471,'[1]słownik_E+'!$A$1:$G$286,4,0)</f>
        <v>Bułgaria</v>
      </c>
      <c r="B485" s="119" t="str">
        <f>VLOOKUP('[1]lista umów'!$F471,'[1]słownik_E+'!$A$1:$G$286,5,0)</f>
        <v>Sofia</v>
      </c>
      <c r="C485" s="119" t="str">
        <f>VLOOKUP('[1]lista umów'!$F471,'[1]słownik_E+'!$A$1:$G$286,2,0)</f>
        <v>Университет за национално и световно стопанство</v>
      </c>
      <c r="D485" s="119" t="str">
        <f>VLOOKUP('[1]lista umów'!$F471,'[1]słownik_E+'!$A$1:$G$286,3,0)</f>
        <v>University of National and World Economy</v>
      </c>
      <c r="E485" s="119" t="s">
        <v>589</v>
      </c>
      <c r="F485" s="119" t="s">
        <v>21</v>
      </c>
      <c r="G485" s="120">
        <v>47026</v>
      </c>
      <c r="H485" s="119" t="s">
        <v>228</v>
      </c>
      <c r="I485" s="119" t="str">
        <f>VLOOKUP([1]!Tabela1[[#This Row],[wydział]],[1]słownik!$F$2:$G$12,2,0)</f>
        <v>dziedzina nauk społecznych / nauki o zarządzaniu i jakości</v>
      </c>
      <c r="J485" s="119" t="s">
        <v>588</v>
      </c>
      <c r="K485" s="119" t="str">
        <f>VLOOKUP(J485,[1]słownik!$I$2:$J$31,2,0)</f>
        <v>Business and Administration</v>
      </c>
      <c r="L485" s="119" t="s">
        <v>24</v>
      </c>
      <c r="M485" s="121">
        <v>2</v>
      </c>
      <c r="N485" s="121">
        <v>20</v>
      </c>
      <c r="O485" s="121">
        <v>2</v>
      </c>
      <c r="P485" s="121">
        <v>20</v>
      </c>
      <c r="Q485" s="119" t="str">
        <f>VLOOKUP('[1]lista umów'!$F471,'[1]słownik_E+'!$A$1:$G$286,7,0)</f>
        <v>https://unwe.bg/</v>
      </c>
      <c r="R485" s="119" t="str">
        <f>VLOOKUP('[1]lista umów'!$F471,'[1]słownik_E+'!$A$1:$G$286,6,0)</f>
        <v xml:space="preserve">erasmus@unwe.bg </v>
      </c>
      <c r="S485" s="119" t="s">
        <v>230</v>
      </c>
      <c r="T485" s="119"/>
    </row>
    <row r="486" spans="1:20" s="122" customFormat="1" x14ac:dyDescent="0.25">
      <c r="A486" s="123" t="str">
        <f>VLOOKUP('[1]lista umów'!$F472,'[1]słownik_E+'!$A$1:$G$286,4,0)</f>
        <v>Chorwacja</v>
      </c>
      <c r="B486" s="123" t="s">
        <v>276</v>
      </c>
      <c r="C486" s="123" t="str">
        <f>VLOOKUP('[1]lista umów'!$F472,'[1]słownik_E+'!$A$1:$G$286,2,0)</f>
        <v>Sveučilište u Dubrovniku</v>
      </c>
      <c r="D486" s="123" t="str">
        <f>VLOOKUP('[1]lista umów'!$F472,'[1]słownik_E+'!$A$1:$G$286,3,0)</f>
        <v>University of Dubrovnik</v>
      </c>
      <c r="E486" s="123" t="s">
        <v>277</v>
      </c>
      <c r="F486" s="123" t="s">
        <v>21</v>
      </c>
      <c r="G486" s="124">
        <v>47391</v>
      </c>
      <c r="H486" s="123" t="s">
        <v>228</v>
      </c>
      <c r="I486" s="123" t="str">
        <f>VLOOKUP([1]!Tabela1[[#This Row],[wydział]],[1]słownik!$F$2:$G$12,2,0)</f>
        <v>dziedzina nauk społecznych / nauki o zarządzaniu i jakości</v>
      </c>
      <c r="J486" s="123" t="s">
        <v>590</v>
      </c>
      <c r="K486" s="123" t="str">
        <f>VLOOKUP(J486,[1]słownik!$I$2:$J$31,2,0)</f>
        <v>Management and Administration</v>
      </c>
      <c r="L486" s="123" t="s">
        <v>24</v>
      </c>
      <c r="M486" s="125">
        <v>2</v>
      </c>
      <c r="N486" s="125">
        <v>10</v>
      </c>
      <c r="O486" s="125">
        <v>2</v>
      </c>
      <c r="P486" s="125">
        <v>10</v>
      </c>
      <c r="Q486" s="123" t="str">
        <f>VLOOKUP('[1]lista umów'!$F472,'[1]słownik_E+'!$A$1:$G$286,7,0)</f>
        <v>www.unidu.hr</v>
      </c>
      <c r="R486" s="123" t="str">
        <f>VLOOKUP('[1]lista umów'!$F472,'[1]słownik_E+'!$A$1:$G$286,6,0)</f>
        <v xml:space="preserve">nikolina.potrebica@unidu.hr </v>
      </c>
      <c r="S486" s="123" t="s">
        <v>230</v>
      </c>
      <c r="T486" s="123"/>
    </row>
    <row r="487" spans="1:20" s="122" customFormat="1" x14ac:dyDescent="0.25">
      <c r="A487" s="119" t="str">
        <f>VLOOKUP('[1]lista umów'!$F473,'[1]słownik_E+'!$A$1:$G$286,4,0)</f>
        <v>Chorwacja</v>
      </c>
      <c r="B487" s="119" t="s">
        <v>591</v>
      </c>
      <c r="C487" s="119" t="str">
        <f>VLOOKUP('[1]lista umów'!$F473,'[1]słownik_E+'!$A$1:$G$286,2,0)</f>
        <v>Sveučilište Josipa Jurja Strossmayera u Osijeku</v>
      </c>
      <c r="D487" s="119" t="str">
        <f>VLOOKUP('[1]lista umów'!$F473,'[1]słownik_E+'!$A$1:$G$286,3,0)</f>
        <v>Josip Juraj Strossmayer - University of Osijek</v>
      </c>
      <c r="E487" s="119" t="s">
        <v>592</v>
      </c>
      <c r="F487" s="119" t="s">
        <v>21</v>
      </c>
      <c r="G487" s="120">
        <v>46660</v>
      </c>
      <c r="H487" s="119" t="s">
        <v>228</v>
      </c>
      <c r="I487" s="119" t="str">
        <f>VLOOKUP([1]!Tabela1[[#This Row],[wydział]],[1]słownik!$F$2:$G$12,2,0)</f>
        <v>dziedzina nauk społecznych / nauki o zarządzaniu i jakości</v>
      </c>
      <c r="J487" s="119" t="s">
        <v>590</v>
      </c>
      <c r="K487" s="119" t="str">
        <f>VLOOKUP(J487,[1]słownik!$I$2:$J$31,2,0)</f>
        <v>Management and Administration</v>
      </c>
      <c r="L487" s="119" t="s">
        <v>24</v>
      </c>
      <c r="M487" s="121">
        <v>2</v>
      </c>
      <c r="N487" s="121">
        <v>10</v>
      </c>
      <c r="O487" s="121">
        <v>2</v>
      </c>
      <c r="P487" s="121">
        <v>10</v>
      </c>
      <c r="Q487" s="119" t="str">
        <f>VLOOKUP('[1]lista umów'!$F473,'[1]słownik_E+'!$A$1:$G$286,7,0)</f>
        <v>http://www.unios.hr/</v>
      </c>
      <c r="R487" s="119" t="str">
        <f>VLOOKUP('[1]lista umów'!$F473,'[1]słownik_E+'!$A$1:$G$286,6,0)</f>
        <v xml:space="preserve">erasmus@unios.hr </v>
      </c>
      <c r="S487" s="119" t="s">
        <v>230</v>
      </c>
      <c r="T487" s="119"/>
    </row>
    <row r="488" spans="1:20" s="122" customFormat="1" x14ac:dyDescent="0.25">
      <c r="A488" s="123" t="str">
        <f>VLOOKUP('[1]lista umów'!$F474,'[1]słownik_E+'!$A$1:$G$286,4,0)</f>
        <v>Chorwacja</v>
      </c>
      <c r="B488" s="123" t="s">
        <v>591</v>
      </c>
      <c r="C488" s="123" t="str">
        <f>VLOOKUP('[1]lista umów'!$F474,'[1]słownik_E+'!$A$1:$G$286,2,0)</f>
        <v>Sveučilište Josipa Jurja Strossmayera u Osijeku</v>
      </c>
      <c r="D488" s="123" t="str">
        <f>VLOOKUP('[1]lista umów'!$F474,'[1]słownik_E+'!$A$1:$G$286,3,0)</f>
        <v>Josip Juraj Strossmayer - University of Osijek</v>
      </c>
      <c r="E488" s="123" t="s">
        <v>592</v>
      </c>
      <c r="F488" s="123" t="s">
        <v>21</v>
      </c>
      <c r="G488" s="124">
        <v>46660</v>
      </c>
      <c r="H488" s="123" t="s">
        <v>228</v>
      </c>
      <c r="I488" s="123" t="str">
        <f>VLOOKUP([1]!Tabela1[[#This Row],[wydział]],[1]słownik!$F$2:$G$12,2,0)</f>
        <v>dziedzina nauk społecznych / nauki o zarządzaniu i jakości</v>
      </c>
      <c r="J488" s="123" t="s">
        <v>593</v>
      </c>
      <c r="K488" s="123" t="s">
        <v>594</v>
      </c>
      <c r="L488" s="123" t="s">
        <v>24</v>
      </c>
      <c r="M488" s="125">
        <v>2</v>
      </c>
      <c r="N488" s="125">
        <v>10</v>
      </c>
      <c r="O488" s="125">
        <v>2</v>
      </c>
      <c r="P488" s="125">
        <v>10</v>
      </c>
      <c r="Q488" s="126" t="s">
        <v>595</v>
      </c>
      <c r="R488" s="126" t="s">
        <v>596</v>
      </c>
      <c r="S488" s="123" t="s">
        <v>230</v>
      </c>
      <c r="T488" s="123"/>
    </row>
    <row r="489" spans="1:20" s="122" customFormat="1" x14ac:dyDescent="0.25">
      <c r="A489" s="119" t="str">
        <f>VLOOKUP('[1]lista umów'!$F475,'[1]słownik_E+'!$A$1:$G$286,4,0)</f>
        <v>Czechy</v>
      </c>
      <c r="B489" s="119" t="str">
        <f>VLOOKUP('[1]lista umów'!$F475,'[1]słownik_E+'!$A$1:$G$286,5,0)</f>
        <v>Opawa</v>
      </c>
      <c r="C489" s="119" t="str">
        <f>VLOOKUP('[1]lista umów'!$F475,'[1]słownik_E+'!$A$1:$G$286,2,0)</f>
        <v>Slezská univerzita v Opavě</v>
      </c>
      <c r="D489" s="119" t="str">
        <f>VLOOKUP('[1]lista umów'!$F475,'[1]słownik_E+'!$A$1:$G$286,3,0)</f>
        <v>Silesian University in Opava (School of Business Administration in Karvina)</v>
      </c>
      <c r="E489" s="119" t="s">
        <v>597</v>
      </c>
      <c r="F489" s="119" t="s">
        <v>21</v>
      </c>
      <c r="G489" s="120">
        <v>46660</v>
      </c>
      <c r="H489" s="119" t="s">
        <v>228</v>
      </c>
      <c r="I489" s="119" t="str">
        <f>VLOOKUP([1]!Tabela1[[#This Row],[wydział]],[1]słownik!$F$2:$G$12,2,0)</f>
        <v>dziedzina nauk społecznych / nauki o zarządzaniu i jakości</v>
      </c>
      <c r="J489" s="119" t="s">
        <v>588</v>
      </c>
      <c r="K489" s="119" t="str">
        <f>VLOOKUP(J489,[1]słownik!$I$2:$J$31,2,0)</f>
        <v>Business and Administration</v>
      </c>
      <c r="L489" s="119" t="s">
        <v>24</v>
      </c>
      <c r="M489" s="121">
        <v>2</v>
      </c>
      <c r="N489" s="121">
        <v>10</v>
      </c>
      <c r="O489" s="121">
        <v>2</v>
      </c>
      <c r="P489" s="121">
        <v>10</v>
      </c>
      <c r="Q489" s="119" t="str">
        <f>VLOOKUP('[1]lista umów'!$F475,'[1]słownik_E+'!$A$1:$G$286,7,0)</f>
        <v>https://www.slu.cz/</v>
      </c>
      <c r="R489" s="119" t="str">
        <f>VLOOKUP('[1]lista umów'!$F475,'[1]słownik_E+'!$A$1:$G$286,6,0)</f>
        <v>international@opf.slu.cz</v>
      </c>
      <c r="S489" s="119" t="s">
        <v>230</v>
      </c>
      <c r="T489" s="119"/>
    </row>
    <row r="490" spans="1:20" s="122" customFormat="1" x14ac:dyDescent="0.25">
      <c r="A490" s="123" t="str">
        <f>VLOOKUP('[1]lista umów'!$F476,'[1]słownik_E+'!$A$1:$G$286,4,0)</f>
        <v>Czechy</v>
      </c>
      <c r="B490" s="123" t="str">
        <f>VLOOKUP('[1]lista umów'!$F476,'[1]słownik_E+'!$A$1:$G$286,5,0)</f>
        <v>Ostrawa</v>
      </c>
      <c r="C490" s="123" t="str">
        <f>VLOOKUP('[1]lista umów'!$F476,'[1]słownik_E+'!$A$1:$G$286,2,0)</f>
        <v>Vysoká škola báňská - Technická univerzita Ostrava</v>
      </c>
      <c r="D490" s="123" t="str">
        <f>VLOOKUP('[1]lista umów'!$F476,'[1]słownik_E+'!$A$1:$G$286,3,0)</f>
        <v>Technical University of Ostrava</v>
      </c>
      <c r="E490" s="123" t="s">
        <v>28</v>
      </c>
      <c r="F490" s="123" t="s">
        <v>21</v>
      </c>
      <c r="G490" s="124">
        <v>46660</v>
      </c>
      <c r="H490" s="123" t="s">
        <v>228</v>
      </c>
      <c r="I490" s="123" t="str">
        <f>VLOOKUP([1]!Tabela1[[#This Row],[wydział]],[1]słownik!$F$2:$G$12,2,0)</f>
        <v>dziedzina nauk społecznych / nauki o zarządzaniu i jakości</v>
      </c>
      <c r="J490" s="123" t="s">
        <v>590</v>
      </c>
      <c r="K490" s="123" t="str">
        <f>VLOOKUP(J490,[1]słownik!$I$2:$J$31,2,0)</f>
        <v>Management and Administration</v>
      </c>
      <c r="L490" s="123" t="s">
        <v>24</v>
      </c>
      <c r="M490" s="125">
        <v>2</v>
      </c>
      <c r="N490" s="125">
        <v>10</v>
      </c>
      <c r="O490" s="125">
        <v>2</v>
      </c>
      <c r="P490" s="125">
        <v>10</v>
      </c>
      <c r="Q490" s="123" t="str">
        <f>VLOOKUP('[1]lista umów'!$F476,'[1]słownik_E+'!$A$1:$G$286,7,0)</f>
        <v>https://www.vsb.cz/</v>
      </c>
      <c r="R490" s="123" t="str">
        <f>VLOOKUP('[1]lista umów'!$F476,'[1]słownik_E+'!$A$1:$G$286,6,0)</f>
        <v>kamila.pokorna@vsb.cz;monika.manakova@vsb.cz</v>
      </c>
      <c r="S490" s="123" t="s">
        <v>230</v>
      </c>
      <c r="T490" s="123"/>
    </row>
    <row r="491" spans="1:20" s="122" customFormat="1" x14ac:dyDescent="0.25">
      <c r="A491" s="119" t="str">
        <f>VLOOKUP('[1]lista umów'!$F477,'[1]słownik_E+'!$A$1:$G$286,4,0)</f>
        <v>Czechy</v>
      </c>
      <c r="B491" s="119" t="s">
        <v>284</v>
      </c>
      <c r="C491" s="119" t="str">
        <f>VLOOKUP('[1]lista umów'!$F477,'[1]słownik_E+'!$A$1:$G$286,2,0)</f>
        <v>Univerzita Tomáše Bati ve Zlíně</v>
      </c>
      <c r="D491" s="119" t="str">
        <f>VLOOKUP('[1]lista umów'!$F477,'[1]słownik_E+'!$A$1:$G$286,3,0)</f>
        <v>Tomas Bata University of Zlin</v>
      </c>
      <c r="E491" s="119" t="s">
        <v>285</v>
      </c>
      <c r="F491" s="119" t="s">
        <v>21</v>
      </c>
      <c r="G491" s="120">
        <v>47026</v>
      </c>
      <c r="H491" s="119" t="s">
        <v>228</v>
      </c>
      <c r="I491" s="119" t="str">
        <f>VLOOKUP([1]!Tabela1[[#This Row],[wydział]],[1]słownik!$F$2:$G$12,2,0)</f>
        <v>dziedzina nauk społecznych / nauki o zarządzaniu i jakości</v>
      </c>
      <c r="J491" s="119" t="s">
        <v>588</v>
      </c>
      <c r="K491" s="119" t="str">
        <f>VLOOKUP(J491,[1]słownik!$I$2:$J$31,2,0)</f>
        <v>Business and Administration</v>
      </c>
      <c r="L491" s="119" t="s">
        <v>24</v>
      </c>
      <c r="M491" s="121">
        <v>2</v>
      </c>
      <c r="N491" s="121">
        <v>10</v>
      </c>
      <c r="O491" s="121">
        <v>2</v>
      </c>
      <c r="P491" s="121">
        <v>10</v>
      </c>
      <c r="Q491" s="119" t="str">
        <f>VLOOKUP('[1]lista umów'!$F477,'[1]słownik_E+'!$A$1:$G$286,7,0)</f>
        <v>www.utb.cz</v>
      </c>
      <c r="R491" s="119" t="str">
        <f>VLOOKUP('[1]lista umów'!$F477,'[1]słownik_E+'!$A$1:$G$286,6,0)</f>
        <v>krutil@fmk.utb.cz, kubalcik@utb.cz</v>
      </c>
      <c r="S491" s="119" t="s">
        <v>230</v>
      </c>
      <c r="T491" s="119"/>
    </row>
    <row r="492" spans="1:20" s="122" customFormat="1" x14ac:dyDescent="0.25">
      <c r="A492" s="128" t="str">
        <f>VLOOKUP('[1]lista umów'!$F593,'[1]słownik_E+'!$A$1:$G$286,4,0)</f>
        <v>Czechy</v>
      </c>
      <c r="B492" s="128" t="s">
        <v>492</v>
      </c>
      <c r="C492" s="128" t="str">
        <f>VLOOKUP('[1]lista umów'!$F593,'[1]słownik_E+'!$A$1:$G$286,2,0)</f>
        <v>Technická univerzita v Liberci</v>
      </c>
      <c r="D492" s="128" t="s">
        <v>690</v>
      </c>
      <c r="E492" s="129" t="s">
        <v>493</v>
      </c>
      <c r="F492" s="128" t="s">
        <v>21</v>
      </c>
      <c r="G492" s="130">
        <v>47026</v>
      </c>
      <c r="H492" s="128" t="s">
        <v>228</v>
      </c>
      <c r="I492" s="128"/>
      <c r="J492" s="131" t="s">
        <v>590</v>
      </c>
      <c r="K492" s="128"/>
      <c r="L492" s="128" t="s">
        <v>24</v>
      </c>
      <c r="M492" s="132">
        <v>2</v>
      </c>
      <c r="N492" s="132">
        <v>10</v>
      </c>
      <c r="O492" s="132">
        <v>2</v>
      </c>
      <c r="P492" s="132">
        <v>10</v>
      </c>
      <c r="Q492" s="128" t="str">
        <f>VLOOKUP('[1]lista umów'!$F593,'[1]słownik_E+'!$A$1:$G$286,7,0)</f>
        <v>https://www.tul.cz/</v>
      </c>
      <c r="R492" s="128" t="str">
        <f>VLOOKUP('[1]lista umów'!$F593,'[1]słownik_E+'!$A$1:$G$286,6,0)</f>
        <v>erasmus@tul.cz</v>
      </c>
      <c r="S492" s="128" t="s">
        <v>230</v>
      </c>
      <c r="T492" s="128"/>
    </row>
    <row r="493" spans="1:20" s="122" customFormat="1" x14ac:dyDescent="0.25">
      <c r="A493" s="128" t="str">
        <f>VLOOKUP('[1]lista umów'!$F597,'[1]słownik_E+'!$A$1:$G$286,4,0)</f>
        <v>Czechy</v>
      </c>
      <c r="B493" s="128" t="str">
        <f>VLOOKUP('[1]lista umów'!$F597,'[1]słownik_E+'!$A$1:$G$286,5,0)</f>
        <v>Ostrawa</v>
      </c>
      <c r="C493" s="128" t="str">
        <f>VLOOKUP('[1]lista umów'!$F597,'[1]słownik_E+'!$A$1:$G$286,2,0)</f>
        <v>Vysoká škola báňská - Technická univerzita Ostrava</v>
      </c>
      <c r="D493" s="128" t="str">
        <f>VLOOKUP('[1]lista umów'!$F597,'[1]słownik_E+'!$A$1:$G$286,3,0)</f>
        <v>Technical University of Ostrava</v>
      </c>
      <c r="E493" s="129" t="s">
        <v>28</v>
      </c>
      <c r="F493" s="128" t="s">
        <v>21</v>
      </c>
      <c r="G493" s="130">
        <v>47391</v>
      </c>
      <c r="H493" s="128" t="s">
        <v>228</v>
      </c>
      <c r="I493" s="128"/>
      <c r="J493" s="131" t="s">
        <v>425</v>
      </c>
      <c r="K493" s="128"/>
      <c r="L493" s="128" t="s">
        <v>24</v>
      </c>
      <c r="M493" s="132">
        <v>3</v>
      </c>
      <c r="N493" s="132">
        <v>15</v>
      </c>
      <c r="O493" s="132">
        <v>3</v>
      </c>
      <c r="P493" s="132">
        <v>15</v>
      </c>
      <c r="Q493" s="128" t="str">
        <f>VLOOKUP('[1]lista umów'!$F597,'[1]słownik_E+'!$A$1:$G$286,7,0)</f>
        <v>https://www.vsb.cz/</v>
      </c>
      <c r="R493" s="128" t="str">
        <f>VLOOKUP('[1]lista umów'!$F597,'[1]słownik_E+'!$A$1:$G$286,6,0)</f>
        <v>kamila.pokorna@vsb.cz;monika.manakova@vsb.cz</v>
      </c>
      <c r="S493" s="128" t="s">
        <v>230</v>
      </c>
      <c r="T493" s="128"/>
    </row>
    <row r="494" spans="1:20" s="122" customFormat="1" x14ac:dyDescent="0.25">
      <c r="A494" s="141" t="s">
        <v>778</v>
      </c>
      <c r="B494" s="142" t="s">
        <v>492</v>
      </c>
      <c r="C494" s="142" t="str">
        <f>VLOOKUP('[1]lista umów'!$F636,'[1]słownik_E+'!$A$1:$G$286,2,0)</f>
        <v>Technická univerzita v Liberci</v>
      </c>
      <c r="D494" s="142" t="str">
        <f>VLOOKUP('[1]lista umów'!$F636,'[1]słownik_E+'!$A$1:$G$286,3,0)</f>
        <v>Technical University of Leberec</v>
      </c>
      <c r="E494" s="142" t="s">
        <v>493</v>
      </c>
      <c r="F494" s="142" t="s">
        <v>21</v>
      </c>
      <c r="G494" s="144">
        <v>47026</v>
      </c>
      <c r="H494" s="141" t="s">
        <v>228</v>
      </c>
      <c r="I494" s="142" t="str">
        <f>VLOOKUP([1]!Tabela1[[#This Row],[wydział]],[1]słownik!$F$2:$G$12,2,0)</f>
        <v>dziedzina nauk społecznych / nauki o zarządzaniu i jakości</v>
      </c>
      <c r="J494" s="141" t="s">
        <v>588</v>
      </c>
      <c r="K494" s="128" t="str">
        <f>VLOOKUP(J494,[1]słownik!$I$2:$J$31,2,0)</f>
        <v>Business and Administration</v>
      </c>
      <c r="L494" s="141"/>
      <c r="M494" s="145"/>
      <c r="N494" s="145"/>
      <c r="O494" s="145"/>
      <c r="P494" s="145"/>
      <c r="Q494" s="146" t="str">
        <f>VLOOKUP('[1]lista umów'!$F636,'[1]słownik_E+'!$A$1:$G$286,7,0)</f>
        <v>https://www.tul.cz/</v>
      </c>
      <c r="R494" s="147" t="str">
        <f>VLOOKUP('[1]lista umów'!$F636,'[1]słownik_E+'!$A$1:$G$286,6,0)</f>
        <v>erasmus@tul.cz</v>
      </c>
      <c r="S494" s="142" t="s">
        <v>230</v>
      </c>
      <c r="T494" s="141" t="s">
        <v>779</v>
      </c>
    </row>
    <row r="495" spans="1:20" s="122" customFormat="1" x14ac:dyDescent="0.25">
      <c r="A495" s="123" t="str">
        <f>VLOOKUP('[1]lista umów'!$F478,'[1]słownik_E+'!$A$1:$G$286,4,0)</f>
        <v>Finlandia</v>
      </c>
      <c r="B495" s="123" t="s">
        <v>288</v>
      </c>
      <c r="C495" s="123" t="str">
        <f>VLOOKUP('[1]lista umów'!$F478,'[1]słownik_E+'!$A$1:$G$286,2,0)</f>
        <v>Hämeen ammattikorkeakoulu</v>
      </c>
      <c r="D495" s="123" t="str">
        <f>VLOOKUP('[1]lista umów'!$F478,'[1]słownik_E+'!$A$1:$G$286,3,0)</f>
        <v>HAMK University of Applied Science</v>
      </c>
      <c r="E495" s="123" t="s">
        <v>289</v>
      </c>
      <c r="F495" s="123" t="s">
        <v>21</v>
      </c>
      <c r="G495" s="124">
        <v>46660</v>
      </c>
      <c r="H495" s="123" t="s">
        <v>228</v>
      </c>
      <c r="I495" s="123" t="str">
        <f>VLOOKUP([1]!Tabela1[[#This Row],[wydział]],[1]słownik!$F$2:$G$12,2,0)</f>
        <v>dziedzina nauk społecznych / nauki o zarządzaniu i jakości</v>
      </c>
      <c r="J495" s="123" t="s">
        <v>176</v>
      </c>
      <c r="K495" s="123" t="str">
        <f>VLOOKUP(J495,[1]słownik!$I$2:$J$31,2,0)</f>
        <v>Engineering and Engineering Trades</v>
      </c>
      <c r="L495" s="123" t="s">
        <v>32</v>
      </c>
      <c r="M495" s="125">
        <v>2</v>
      </c>
      <c r="N495" s="125">
        <v>10</v>
      </c>
      <c r="O495" s="125">
        <v>2</v>
      </c>
      <c r="P495" s="125">
        <v>10</v>
      </c>
      <c r="Q495" s="123" t="str">
        <f>VLOOKUP('[1]lista umów'!$F478,'[1]słownik_E+'!$A$1:$G$286,7,0)</f>
        <v>http://www.hamk.fi/</v>
      </c>
      <c r="R495" s="123" t="str">
        <f>VLOOKUP('[1]lista umów'!$F478,'[1]słownik_E+'!$A$1:$G$286,6,0)</f>
        <v>leena.rantanen@hamk.fi ; international@hamk.fi</v>
      </c>
      <c r="S495" s="123" t="s">
        <v>230</v>
      </c>
      <c r="T495" s="123"/>
    </row>
    <row r="496" spans="1:20" s="122" customFormat="1" x14ac:dyDescent="0.25">
      <c r="A496" s="119" t="str">
        <f>VLOOKUP('[1]lista umów'!$F479,'[1]słownik_E+'!$A$1:$G$286,4,0)</f>
        <v>Finlandia</v>
      </c>
      <c r="B496" s="119" t="s">
        <v>410</v>
      </c>
      <c r="C496" s="119" t="str">
        <f>VLOOKUP('[1]lista umów'!$F479,'[1]słownik_E+'!$A$1:$G$286,2,0)</f>
        <v>Tampereen yliopisto</v>
      </c>
      <c r="D496" s="119" t="str">
        <f>VLOOKUP('[1]lista umów'!$F479,'[1]słownik_E+'!$A$1:$G$286,3,0)</f>
        <v>Tampere University of Technology</v>
      </c>
      <c r="E496" s="119" t="s">
        <v>411</v>
      </c>
      <c r="F496" s="119" t="s">
        <v>21</v>
      </c>
      <c r="G496" s="120">
        <v>46660</v>
      </c>
      <c r="H496" s="119" t="s">
        <v>228</v>
      </c>
      <c r="I496" s="119" t="str">
        <f>VLOOKUP([1]!Tabela1[[#This Row],[wydział]],[1]słownik!$F$2:$G$12,2,0)</f>
        <v>dziedzina nauk inżynieryjno-technicznych / automatyka, elektronika, elektrotechnika i technologie kosmiczne</v>
      </c>
      <c r="J496" s="119" t="s">
        <v>588</v>
      </c>
      <c r="K496" s="119" t="str">
        <f>VLOOKUP(J496,[1]słownik!$I$2:$J$31,2,0)</f>
        <v>Business and Administration</v>
      </c>
      <c r="L496" s="119" t="s">
        <v>24</v>
      </c>
      <c r="M496" s="121">
        <v>2</v>
      </c>
      <c r="N496" s="121">
        <v>10</v>
      </c>
      <c r="O496" s="121">
        <v>2</v>
      </c>
      <c r="P496" s="121">
        <v>10</v>
      </c>
      <c r="Q496" s="119" t="str">
        <f>VLOOKUP('[1]lista umów'!$F479,'[1]słownik_E+'!$A$1:$G$286,7,0)</f>
        <v>https://www.tuni.fi/</v>
      </c>
      <c r="R496" s="119" t="str">
        <f>VLOOKUP('[1]lista umów'!$F479,'[1]słownik_E+'!$A$1:$G$286,6,0)</f>
        <v>erasmus.tau@tuni.fi</v>
      </c>
      <c r="S496" s="119" t="s">
        <v>230</v>
      </c>
      <c r="T496" s="119"/>
    </row>
    <row r="497" spans="1:20" s="122" customFormat="1" x14ac:dyDescent="0.25">
      <c r="A497" s="123" t="str">
        <f>VLOOKUP('[1]lista umów'!$F480,'[1]słownik_E+'!$A$1:$G$286,4,0)</f>
        <v>Finlandia</v>
      </c>
      <c r="B497" s="123" t="s">
        <v>598</v>
      </c>
      <c r="C497" s="123" t="str">
        <f>VLOOKUP('[1]lista umów'!$F480,'[1]słownik_E+'!$A$1:$G$286,2,0)</f>
        <v>Vaasan yliopisto</v>
      </c>
      <c r="D497" s="123" t="str">
        <f>VLOOKUP('[1]lista umów'!$F480,'[1]słownik_E+'!$A$1:$G$286,3,0)</f>
        <v>University of Vaasa</v>
      </c>
      <c r="E497" s="123" t="s">
        <v>599</v>
      </c>
      <c r="F497" s="123" t="s">
        <v>21</v>
      </c>
      <c r="G497" s="124">
        <v>46660</v>
      </c>
      <c r="H497" s="123" t="s">
        <v>228</v>
      </c>
      <c r="I497" s="123" t="str">
        <f>VLOOKUP([1]!Tabela1[[#This Row],[wydział]],[1]słownik!$F$2:$G$12,2,0)</f>
        <v>dziedzina nauk społecznych / nauki o zarządzaniu i jakości</v>
      </c>
      <c r="J497" s="123" t="s">
        <v>588</v>
      </c>
      <c r="K497" s="123" t="str">
        <f>VLOOKUP(J497,[1]słownik!$I$2:$J$31,2,0)</f>
        <v>Business and Administration</v>
      </c>
      <c r="L497" s="123" t="s">
        <v>24</v>
      </c>
      <c r="M497" s="125">
        <v>3</v>
      </c>
      <c r="N497" s="125">
        <v>15</v>
      </c>
      <c r="O497" s="125">
        <v>3</v>
      </c>
      <c r="P497" s="125">
        <v>15</v>
      </c>
      <c r="Q497" s="123" t="str">
        <f>VLOOKUP('[1]lista umów'!$F480,'[1]słownik_E+'!$A$1:$G$286,7,0)</f>
        <v>https://www.uwasa.fi/</v>
      </c>
      <c r="R497" s="123" t="str">
        <f>VLOOKUP('[1]lista umów'!$F480,'[1]słownik_E+'!$A$1:$G$286,6,0)</f>
        <v>anna.baranyai@uwasa.fi(for EUNICE); incoming.international@uwasa.fi</v>
      </c>
      <c r="S497" s="123" t="s">
        <v>230</v>
      </c>
      <c r="T497" s="123"/>
    </row>
    <row r="498" spans="1:20" s="122" customFormat="1" x14ac:dyDescent="0.25">
      <c r="A498" s="119" t="str">
        <f>VLOOKUP('[1]lista umów'!$F481,'[1]słownik_E+'!$A$1:$G$286,4,0)</f>
        <v>Finlandia</v>
      </c>
      <c r="B498" s="119" t="s">
        <v>495</v>
      </c>
      <c r="C498" s="119" t="str">
        <f>VLOOKUP('[1]lista umów'!$F481,'[1]słownik_E+'!$A$1:$G$286,2,0)</f>
        <v>Centria ammattikorkeakoulu</v>
      </c>
      <c r="D498" s="119" t="str">
        <f>VLOOKUP('[1]lista umów'!$F481,'[1]słownik_E+'!$A$1:$G$286,3,0)</f>
        <v>Centria University of Applied Sciences</v>
      </c>
      <c r="E498" s="119" t="s">
        <v>496</v>
      </c>
      <c r="F498" s="119" t="s">
        <v>21</v>
      </c>
      <c r="G498" s="120">
        <v>47026</v>
      </c>
      <c r="H498" s="119" t="s">
        <v>228</v>
      </c>
      <c r="I498" s="119" t="str">
        <f>VLOOKUP([1]!Tabela1[[#This Row],[wydział]],[1]słownik!$F$2:$G$12,2,0)</f>
        <v>dziedzina nauk społecznych / nauki o zarządzaniu i jakości</v>
      </c>
      <c r="J498" s="119" t="s">
        <v>588</v>
      </c>
      <c r="K498" s="119" t="str">
        <f>VLOOKUP(J498,[1]słownik!$I$2:$J$31,2,0)</f>
        <v>Business and Administration</v>
      </c>
      <c r="L498" s="119" t="s">
        <v>32</v>
      </c>
      <c r="M498" s="121">
        <v>2</v>
      </c>
      <c r="N498" s="121">
        <v>10</v>
      </c>
      <c r="O498" s="121">
        <v>2</v>
      </c>
      <c r="P498" s="121">
        <v>10</v>
      </c>
      <c r="Q498" s="119" t="str">
        <f>VLOOKUP('[1]lista umów'!$F481,'[1]słownik_E+'!$A$1:$G$286,7,0)</f>
        <v>https://www.centria.fi/</v>
      </c>
      <c r="R498" s="119" t="str">
        <f>VLOOKUP('[1]lista umów'!$F481,'[1]słownik_E+'!$A$1:$G$286,6,0)</f>
        <v xml:space="preserve">peter.finell@centria.fi </v>
      </c>
      <c r="S498" s="119" t="s">
        <v>230</v>
      </c>
      <c r="T498" s="119"/>
    </row>
    <row r="499" spans="1:20" s="122" customFormat="1" x14ac:dyDescent="0.25">
      <c r="A499" s="119" t="str">
        <f>VLOOKUP('[1]lista umów'!$F483,'[1]słownik_E+'!$A$1:$G$286,4,0)</f>
        <v>Francja</v>
      </c>
      <c r="B499" s="119" t="s">
        <v>222</v>
      </c>
      <c r="C499" s="119" t="str">
        <f>VLOOKUP('[1]lista umów'!$F483,'[1]słownik_E+'!$A$1:$G$286,2,0)</f>
        <v>Université de Lille</v>
      </c>
      <c r="D499" s="119" t="str">
        <f>VLOOKUP('[1]lista umów'!$F483,'[1]słownik_E+'!$A$1:$G$286,3,0)</f>
        <v>University of Lille</v>
      </c>
      <c r="E499" s="119" t="s">
        <v>223</v>
      </c>
      <c r="F499" s="119" t="s">
        <v>21</v>
      </c>
      <c r="G499" s="120">
        <v>47391</v>
      </c>
      <c r="H499" s="119" t="s">
        <v>228</v>
      </c>
      <c r="I499" s="119" t="str">
        <f>VLOOKUP([1]!Tabela1[[#This Row],[wydział]],[1]słownik!$F$2:$G$12,2,0)</f>
        <v>dziedzina nauk społecznych / nauki o zarządzaniu i jakości</v>
      </c>
      <c r="J499" s="119" t="s">
        <v>588</v>
      </c>
      <c r="K499" s="119" t="str">
        <f>VLOOKUP(J499,[1]słownik!$I$2:$J$31,2,0)</f>
        <v>Business and Administration</v>
      </c>
      <c r="L499" s="119" t="s">
        <v>24</v>
      </c>
      <c r="M499" s="121">
        <v>3</v>
      </c>
      <c r="N499" s="121">
        <v>30</v>
      </c>
      <c r="O499" s="121">
        <v>3</v>
      </c>
      <c r="P499" s="121">
        <v>30</v>
      </c>
      <c r="Q499" s="119" t="str">
        <f>VLOOKUP('[1]lista umów'!$F483,'[1]słownik_E+'!$A$1:$G$286,7,0)</f>
        <v>https://www.univ-lille.fr/</v>
      </c>
      <c r="R499" s="119" t="str">
        <f>VLOOKUP('[1]lista umów'!$F483,'[1]słownik_E+'!$A$1:$G$286,6,0)</f>
        <v>erasmus@polytech-lille.fr</v>
      </c>
      <c r="S499" s="119" t="s">
        <v>230</v>
      </c>
      <c r="T499" s="119"/>
    </row>
    <row r="500" spans="1:20" s="122" customFormat="1" x14ac:dyDescent="0.25">
      <c r="A500" s="123" t="str">
        <f>VLOOKUP('[1]lista umów'!$F484,'[1]słownik_E+'!$A$1:$G$286,4,0)</f>
        <v>Francja</v>
      </c>
      <c r="B500" s="123" t="s">
        <v>39</v>
      </c>
      <c r="C500" s="123" t="str">
        <f>VLOOKUP('[1]lista umów'!$F484,'[1]słownik_E+'!$A$1:$G$286,2,0)</f>
        <v>Université de Lorraine</v>
      </c>
      <c r="D500" s="123" t="str">
        <f>VLOOKUP('[1]lista umów'!$F484,'[1]słownik_E+'!$A$1:$G$286,3,0)</f>
        <v>University of Lorraine</v>
      </c>
      <c r="E500" s="123" t="s">
        <v>415</v>
      </c>
      <c r="F500" s="123" t="s">
        <v>21</v>
      </c>
      <c r="G500" s="124">
        <v>47391</v>
      </c>
      <c r="H500" s="123" t="s">
        <v>228</v>
      </c>
      <c r="I500" s="123" t="str">
        <f>VLOOKUP([1]!Tabela1[[#This Row],[wydział]],[1]słownik!$F$2:$G$12,2,0)</f>
        <v>dziedzina nauk społecznych / nauki o zarządzaniu i jakości</v>
      </c>
      <c r="J500" s="123" t="s">
        <v>600</v>
      </c>
      <c r="K500" s="123" t="str">
        <f>VLOOKUP(J500,[1]słownik!$I$2:$J$31,2,0)</f>
        <v>Manufacturing and Processing</v>
      </c>
      <c r="L500" s="123" t="s">
        <v>24</v>
      </c>
      <c r="M500" s="125">
        <v>3</v>
      </c>
      <c r="N500" s="125">
        <v>15</v>
      </c>
      <c r="O500" s="125">
        <v>3</v>
      </c>
      <c r="P500" s="125">
        <v>15</v>
      </c>
      <c r="Q500" s="123" t="str">
        <f>VLOOKUP('[1]lista umów'!$F484,'[1]słownik_E+'!$A$1:$G$286,7,0)</f>
        <v>http://welcome.univ-lorraine.fr</v>
      </c>
      <c r="R500" s="123" t="str">
        <f>VLOOKUP('[1]lista umów'!$F484,'[1]słownik_E+'!$A$1:$G$286,6,0)</f>
        <v>drie-mobilite-contact@univ-lorraine.fr</v>
      </c>
      <c r="S500" s="123" t="s">
        <v>230</v>
      </c>
      <c r="T500" s="123"/>
    </row>
    <row r="501" spans="1:20" s="122" customFormat="1" x14ac:dyDescent="0.25">
      <c r="A501" s="119" t="str">
        <f>VLOOKUP('[1]lista umów'!$F485,'[1]słownik_E+'!$A$1:$G$286,4,0)</f>
        <v>Francja</v>
      </c>
      <c r="B501" s="119" t="s">
        <v>156</v>
      </c>
      <c r="C501" s="119" t="str">
        <f>VLOOKUP('[1]lista umów'!$F485,'[1]słownik_E+'!$A$1:$G$286,2,0)</f>
        <v>Pôle Universitaire Léonard de Vinci</v>
      </c>
      <c r="D501" s="119" t="str">
        <f>VLOOKUP('[1]lista umów'!$F485,'[1]słownik_E+'!$A$1:$G$286,3,0)</f>
        <v>Leonardo da Vinci University Center</v>
      </c>
      <c r="E501" s="119" t="s">
        <v>301</v>
      </c>
      <c r="F501" s="119" t="s">
        <v>21</v>
      </c>
      <c r="G501" s="120">
        <v>47391</v>
      </c>
      <c r="H501" s="119" t="s">
        <v>228</v>
      </c>
      <c r="I501" s="119" t="str">
        <f>VLOOKUP([1]!Tabela1[[#This Row],[wydział]],[1]słownik!$F$2:$G$12,2,0)</f>
        <v>dziedzina nauk społecznych / nauki o zarządzaniu i jakości</v>
      </c>
      <c r="J501" s="119" t="s">
        <v>176</v>
      </c>
      <c r="K501" s="119" t="str">
        <f>VLOOKUP(J501,[1]słownik!$I$2:$J$31,2,0)</f>
        <v>Engineering and Engineering Trades</v>
      </c>
      <c r="L501" s="119" t="s">
        <v>24</v>
      </c>
      <c r="M501" s="121">
        <v>5</v>
      </c>
      <c r="N501" s="121">
        <v>30</v>
      </c>
      <c r="O501" s="121">
        <v>5</v>
      </c>
      <c r="P501" s="121">
        <v>30</v>
      </c>
      <c r="Q501" s="119" t="str">
        <f>VLOOKUP('[1]lista umów'!$F485,'[1]słownik_E+'!$A$1:$G$286,7,0)</f>
        <v>http://www.devinci.fr/ri</v>
      </c>
      <c r="R501" s="119" t="str">
        <f>VLOOKUP('[1]lista umów'!$F485,'[1]słownik_E+'!$A$1:$G$286,6,0)</f>
        <v>incoming@devinci.fr; alain.ouvrieu@devinci.fr</v>
      </c>
      <c r="S501" s="119" t="s">
        <v>230</v>
      </c>
      <c r="T501" s="119"/>
    </row>
    <row r="502" spans="1:20" s="122" customFormat="1" x14ac:dyDescent="0.25">
      <c r="A502" s="123" t="str">
        <f>VLOOKUP('[1]lista umów'!$F486,'[1]słownik_E+'!$A$1:$G$286,4,0)</f>
        <v>Francja</v>
      </c>
      <c r="B502" s="123" t="s">
        <v>601</v>
      </c>
      <c r="C502" s="123" t="str">
        <f>VLOOKUP('[1]lista umów'!$F486,'[1]słownik_E+'!$A$1:$G$286,2,0)</f>
        <v>Université Jean Monnet Saint-Etienne</v>
      </c>
      <c r="D502" s="123" t="str">
        <f>VLOOKUP('[1]lista umów'!$F486,'[1]słownik_E+'!$A$1:$G$286,3,0)</f>
        <v>Jean Monnet University</v>
      </c>
      <c r="E502" s="123" t="s">
        <v>602</v>
      </c>
      <c r="F502" s="123" t="s">
        <v>21</v>
      </c>
      <c r="G502" s="124">
        <v>46660</v>
      </c>
      <c r="H502" s="123" t="s">
        <v>228</v>
      </c>
      <c r="I502" s="123" t="str">
        <f>VLOOKUP([1]!Tabela1[[#This Row],[wydział]],[1]słownik!$F$2:$G$12,2,0)</f>
        <v>dziedzina nauk społecznych / nauki o zarządzaniu i jakości</v>
      </c>
      <c r="J502" s="123" t="s">
        <v>176</v>
      </c>
      <c r="K502" s="123" t="str">
        <f>VLOOKUP(J502,[1]słownik!$I$2:$J$31,2,0)</f>
        <v>Engineering and Engineering Trades</v>
      </c>
      <c r="L502" s="123" t="s">
        <v>90</v>
      </c>
      <c r="M502" s="125">
        <v>2</v>
      </c>
      <c r="N502" s="125">
        <v>20</v>
      </c>
      <c r="O502" s="125">
        <v>2</v>
      </c>
      <c r="P502" s="125">
        <v>20</v>
      </c>
      <c r="Q502" s="123" t="str">
        <f>VLOOKUP('[1]lista umów'!$F486,'[1]słownik_E+'!$A$1:$G$286,7,0)</f>
        <v>http://charte-erasmus.univ-st-etienne.fr</v>
      </c>
      <c r="R502" s="123" t="str">
        <f>VLOOKUP('[1]lista umów'!$F486,'[1]słownik_E+'!$A$1:$G$286,6,0)</f>
        <v>stephanie.soleillant@univ-st-etienne.fr</v>
      </c>
      <c r="S502" s="123" t="s">
        <v>230</v>
      </c>
      <c r="T502" s="123"/>
    </row>
    <row r="503" spans="1:20" s="122" customFormat="1" x14ac:dyDescent="0.25">
      <c r="A503" s="119" t="str">
        <f>VLOOKUP('[1]lista umów'!$F487,'[1]słownik_E+'!$A$1:$G$286,4,0)</f>
        <v>Grecja</v>
      </c>
      <c r="B503" s="119" t="s">
        <v>603</v>
      </c>
      <c r="C503" s="119" t="str">
        <f>VLOOKUP('[1]lista umów'!$F487,'[1]słownik_E+'!$A$1:$G$286,2,0)</f>
        <v>Πανεπιστήμιο Αιγαίου</v>
      </c>
      <c r="D503" s="119" t="str">
        <f>VLOOKUP('[1]lista umów'!$F487,'[1]słownik_E+'!$A$1:$G$286,3,0)</f>
        <v>University of Aegean</v>
      </c>
      <c r="E503" s="119" t="s">
        <v>604</v>
      </c>
      <c r="F503" s="119" t="s">
        <v>21</v>
      </c>
      <c r="G503" s="120">
        <v>46660</v>
      </c>
      <c r="H503" s="119" t="s">
        <v>228</v>
      </c>
      <c r="I503" s="119" t="str">
        <f>VLOOKUP([1]!Tabela1[[#This Row],[wydział]],[1]słownik!$F$2:$G$12,2,0)</f>
        <v>dziedzina nauk społecznych / nauki o zarządzaniu i jakości</v>
      </c>
      <c r="J503" s="119" t="s">
        <v>176</v>
      </c>
      <c r="K503" s="119" t="str">
        <f>VLOOKUP(J503,[1]słownik!$I$2:$J$31,2,0)</f>
        <v>Engineering and Engineering Trades</v>
      </c>
      <c r="L503" s="119" t="s">
        <v>90</v>
      </c>
      <c r="M503" s="121">
        <v>2</v>
      </c>
      <c r="N503" s="121">
        <v>10</v>
      </c>
      <c r="O503" s="121">
        <v>2</v>
      </c>
      <c r="P503" s="121">
        <v>10</v>
      </c>
      <c r="Q503" s="119" t="str">
        <f>VLOOKUP('[1]lista umów'!$F487,'[1]słownik_E+'!$A$1:$G$286,7,0)</f>
        <v>https://www.aegean.gr/</v>
      </c>
      <c r="R503" s="119" t="str">
        <f>VLOOKUP('[1]lista umów'!$F487,'[1]słownik_E+'!$A$1:$G$286,6,0)</f>
        <v>erasmus@aegean.gr</v>
      </c>
      <c r="S503" s="119" t="s">
        <v>230</v>
      </c>
      <c r="T503" s="119"/>
    </row>
    <row r="504" spans="1:20" s="122" customFormat="1" x14ac:dyDescent="0.25">
      <c r="A504" s="119" t="str">
        <f>VLOOKUP('[1]lista umów'!$F488,'[1]słownik_E+'!$A$1:$G$286,4,0)</f>
        <v>Grecja</v>
      </c>
      <c r="B504" s="119" t="s">
        <v>603</v>
      </c>
      <c r="C504" s="119" t="str">
        <f>VLOOKUP('[1]lista umów'!$F488,'[1]słownik_E+'!$A$1:$G$286,2,0)</f>
        <v>Πανεπιστήμιο Αιγαίου</v>
      </c>
      <c r="D504" s="119" t="s">
        <v>605</v>
      </c>
      <c r="E504" s="119" t="s">
        <v>604</v>
      </c>
      <c r="F504" s="123" t="s">
        <v>21</v>
      </c>
      <c r="G504" s="120">
        <v>46660</v>
      </c>
      <c r="H504" s="119" t="s">
        <v>228</v>
      </c>
      <c r="I504" s="119" t="str">
        <f>VLOOKUP([1]!Tabela1[[#This Row],[wydział]],[1]słownik!$F$2:$G$12,2,0)</f>
        <v>dziedzina nauk społecznych / nauki o zarządzaniu i jakości</v>
      </c>
      <c r="J504" s="119" t="s">
        <v>606</v>
      </c>
      <c r="K504" s="119" t="s">
        <v>607</v>
      </c>
      <c r="L504" s="119" t="s">
        <v>90</v>
      </c>
      <c r="M504" s="121">
        <v>2</v>
      </c>
      <c r="N504" s="121">
        <v>10</v>
      </c>
      <c r="O504" s="121">
        <v>0</v>
      </c>
      <c r="P504" s="121">
        <v>0</v>
      </c>
      <c r="Q504" s="119" t="str">
        <f>VLOOKUP('[1]lista umów'!$F488,'[1]słownik_E+'!$A$1:$G$286,7,0)</f>
        <v>https://www.aegean.gr/</v>
      </c>
      <c r="R504" s="119" t="str">
        <f>VLOOKUP('[1]lista umów'!$F488,'[1]słownik_E+'!$A$1:$G$286,6,0)</f>
        <v>erasmus@aegean.gr</v>
      </c>
      <c r="S504" s="119" t="s">
        <v>230</v>
      </c>
      <c r="T504" s="119"/>
    </row>
    <row r="505" spans="1:20" s="122" customFormat="1" x14ac:dyDescent="0.25">
      <c r="A505" s="119" t="str">
        <f>VLOOKUP('[1]lista umów'!$F489,'[1]słownik_E+'!$A$1:$G$286,4,0)</f>
        <v>Grecja</v>
      </c>
      <c r="B505" s="119" t="s">
        <v>165</v>
      </c>
      <c r="C505" s="119" t="str">
        <f>VLOOKUP('[1]lista umów'!$F489,'[1]słownik_E+'!$A$1:$G$286,2,0)</f>
        <v>Διεθνές Πανεπιστήμιο της Ελλάδος</v>
      </c>
      <c r="D505" s="119" t="str">
        <f>VLOOKUP('[1]lista umów'!$F489,'[1]słownik_E+'!$A$1:$G$286,3,0)</f>
        <v>Alexander Technological Educational Institute of Thessaloniki</v>
      </c>
      <c r="E505" s="119" t="s">
        <v>166</v>
      </c>
      <c r="F505" s="119" t="s">
        <v>21</v>
      </c>
      <c r="G505" s="120">
        <v>47391</v>
      </c>
      <c r="H505" s="119" t="s">
        <v>228</v>
      </c>
      <c r="I505" s="119" t="str">
        <f>VLOOKUP([1]!Tabela1[[#This Row],[wydział]],[1]słownik!$F$2:$G$12,2,0)</f>
        <v>dziedzina nauk społecznych / nauki o zarządzaniu i jakości</v>
      </c>
      <c r="J505" s="119" t="s">
        <v>608</v>
      </c>
      <c r="K505" s="119" t="s">
        <v>609</v>
      </c>
      <c r="L505" s="119" t="s">
        <v>32</v>
      </c>
      <c r="M505" s="121">
        <v>1</v>
      </c>
      <c r="N505" s="121">
        <v>12</v>
      </c>
      <c r="O505" s="121">
        <v>1</v>
      </c>
      <c r="P505" s="121">
        <v>6</v>
      </c>
      <c r="Q505" s="119" t="str">
        <f>VLOOKUP('[1]lista umów'!$F489,'[1]słownik_E+'!$A$1:$G$286,7,0)</f>
        <v>https://www.ihu.gr/</v>
      </c>
      <c r="R505" s="119" t="str">
        <f>VLOOKUP('[1]lista umów'!$F489,'[1]słownik_E+'!$A$1:$G$286,6,0)</f>
        <v xml:space="preserve">ptzionas@teithe.gr; socrates@teithe.gr; erasmus.admin@the.ihu.gr; </v>
      </c>
      <c r="S505" s="119" t="s">
        <v>230</v>
      </c>
      <c r="T505" s="119"/>
    </row>
    <row r="506" spans="1:20" s="122" customFormat="1" x14ac:dyDescent="0.25">
      <c r="A506" s="119" t="str">
        <f>VLOOKUP('[1]lista umów'!$F97,'[1]słownik_E+'!$A$1:$G$286,4,0)</f>
        <v>Hiszpania</v>
      </c>
      <c r="B506" s="119" t="s">
        <v>52</v>
      </c>
      <c r="C506" s="119" t="s">
        <v>226</v>
      </c>
      <c r="D506" s="119" t="s">
        <v>227</v>
      </c>
      <c r="E506" s="119" t="s">
        <v>54</v>
      </c>
      <c r="F506" s="119" t="s">
        <v>21</v>
      </c>
      <c r="G506" s="120">
        <v>47391</v>
      </c>
      <c r="H506" s="119" t="s">
        <v>228</v>
      </c>
      <c r="I506" s="119" t="str">
        <f>VLOOKUP([1]!Tabela1[[#This Row],[wydział]],[1]słownik!$F$2:$G$12,2,0)</f>
        <v>dziedzina nauk społecznych / nauki o zarządzaniu i jakości</v>
      </c>
      <c r="J506" s="119"/>
      <c r="K506" s="119" t="e">
        <f>VLOOKUP(J506,[1]słownik!$I$2:$J$31,2,0)</f>
        <v>#N/A</v>
      </c>
      <c r="L506" s="119" t="s">
        <v>24</v>
      </c>
      <c r="M506" s="121">
        <v>4</v>
      </c>
      <c r="N506" s="121">
        <v>40</v>
      </c>
      <c r="O506" s="121">
        <v>4</v>
      </c>
      <c r="P506" s="121">
        <v>40</v>
      </c>
      <c r="Q506" s="119" t="str">
        <f>VLOOKUP('[1]lista umów'!$F97,'[1]słownik_E+'!$A$1:$G$286,7,0)</f>
        <v>www.upm.es</v>
      </c>
      <c r="R506" s="119" t="s">
        <v>229</v>
      </c>
      <c r="S506" s="119" t="s">
        <v>230</v>
      </c>
      <c r="T506" s="119" t="s">
        <v>231</v>
      </c>
    </row>
    <row r="507" spans="1:20" s="122" customFormat="1" x14ac:dyDescent="0.25">
      <c r="A507" s="119" t="str">
        <f>VLOOKUP('[1]lista umów'!$F491,'[1]słownik_E+'!$A$1:$G$286,4,0)</f>
        <v>Hiszpania</v>
      </c>
      <c r="B507" s="119" t="s">
        <v>169</v>
      </c>
      <c r="C507" s="119" t="str">
        <f>VLOOKUP('[1]lista umów'!$F491,'[1]słownik_E+'!$A$1:$G$286,2,0)</f>
        <v>La Salle Campus Barcelona</v>
      </c>
      <c r="D507" s="119" t="str">
        <f>VLOOKUP('[1]lista umów'!$F491,'[1]słownik_E+'!$A$1:$G$286,3,0)</f>
        <v>La Salle Campus Barcelona</v>
      </c>
      <c r="E507" s="119" t="s">
        <v>612</v>
      </c>
      <c r="F507" s="119" t="s">
        <v>21</v>
      </c>
      <c r="G507" s="120">
        <v>46660</v>
      </c>
      <c r="H507" s="119" t="s">
        <v>228</v>
      </c>
      <c r="I507" s="119" t="str">
        <f>VLOOKUP([1]!Tabela1[[#This Row],[wydział]],[1]słownik!$F$2:$G$12,2,0)</f>
        <v>dziedzina nauk społecznych / nauki o zarządzaniu i jakości</v>
      </c>
      <c r="J507" s="119" t="s">
        <v>176</v>
      </c>
      <c r="K507" s="119" t="str">
        <f>VLOOKUP(J507,[1]słownik!$I$2:$J$31,2,0)</f>
        <v>Engineering and Engineering Trades</v>
      </c>
      <c r="L507" s="119" t="s">
        <v>32</v>
      </c>
      <c r="M507" s="121">
        <v>2</v>
      </c>
      <c r="N507" s="121">
        <v>5</v>
      </c>
      <c r="O507" s="121">
        <v>2</v>
      </c>
      <c r="P507" s="121">
        <v>5</v>
      </c>
      <c r="Q507" s="119" t="str">
        <f>VLOOKUP('[1]lista umów'!$F491,'[1]słownik_E+'!$A$1:$G$286,7,0)</f>
        <v>www.salleuri.edu/en</v>
      </c>
      <c r="R507" s="119" t="str">
        <f>VLOOKUP('[1]lista umów'!$F491,'[1]słownik_E+'!$A$1:$G$286,6,0)</f>
        <v>anna.vidal@salle.url.edu</v>
      </c>
      <c r="S507" s="119" t="s">
        <v>230</v>
      </c>
      <c r="T507" s="119"/>
    </row>
    <row r="508" spans="1:20" s="122" customFormat="1" x14ac:dyDescent="0.25">
      <c r="A508" s="123" t="str">
        <f>VLOOKUP('[1]lista umów'!$F492,'[1]słownik_E+'!$A$1:$G$286,4,0)</f>
        <v>Hiszpania</v>
      </c>
      <c r="B508" s="123" t="s">
        <v>169</v>
      </c>
      <c r="C508" s="123" t="str">
        <f>VLOOKUP('[1]lista umów'!$F492,'[1]słownik_E+'!$A$1:$G$286,2,0)</f>
        <v>Universitat Politècnica de Catalunya</v>
      </c>
      <c r="D508" s="123" t="str">
        <f>VLOOKUP('[1]lista umów'!$F492,'[1]słownik_E+'!$A$1:$G$286,3,0)</f>
        <v>Technical University of Catalonia</v>
      </c>
      <c r="E508" s="123" t="s">
        <v>170</v>
      </c>
      <c r="F508" s="123" t="s">
        <v>21</v>
      </c>
      <c r="G508" s="124">
        <v>46660</v>
      </c>
      <c r="H508" s="123" t="s">
        <v>228</v>
      </c>
      <c r="I508" s="123" t="str">
        <f>VLOOKUP([1]!Tabela1[[#This Row],[wydział]],[1]słownik!$F$2:$G$12,2,0)</f>
        <v>dziedzina nauk społecznych / nauki o zarządzaniu i jakości</v>
      </c>
      <c r="J508" s="123" t="s">
        <v>590</v>
      </c>
      <c r="K508" s="123" t="str">
        <f>VLOOKUP(J508,[1]słownik!$I$2:$J$31,2,0)</f>
        <v>Management and Administration</v>
      </c>
      <c r="L508" s="123" t="s">
        <v>24</v>
      </c>
      <c r="M508" s="125">
        <v>2</v>
      </c>
      <c r="N508" s="125">
        <v>10</v>
      </c>
      <c r="O508" s="125">
        <v>2</v>
      </c>
      <c r="P508" s="125">
        <v>10</v>
      </c>
      <c r="Q508" s="123" t="str">
        <f>VLOOKUP('[1]lista umów'!$F492,'[1]słownik_E+'!$A$1:$G$286,7,0)</f>
        <v>www.upc.edu</v>
      </c>
      <c r="R508" s="123" t="str">
        <f>VLOOKUP('[1]lista umów'!$F492,'[1]słownik_E+'!$A$1:$G$286,6,0)</f>
        <v xml:space="preserve">rel.int@fib.upc.edu; vd.internacionals.fib@upc.edu; </v>
      </c>
      <c r="S508" s="123" t="s">
        <v>230</v>
      </c>
      <c r="T508" s="123" t="s">
        <v>124</v>
      </c>
    </row>
    <row r="509" spans="1:20" s="122" customFormat="1" x14ac:dyDescent="0.25">
      <c r="A509" s="119" t="str">
        <f>VLOOKUP('[1]lista umów'!$F493,'[1]słownik_E+'!$A$1:$G$286,4,0)</f>
        <v>Hiszpania</v>
      </c>
      <c r="B509" s="119" t="s">
        <v>613</v>
      </c>
      <c r="C509" s="119" t="str">
        <f>VLOOKUP('[1]lista umów'!$F493,'[1]słownik_E+'!$A$1:$G$286,2,0)</f>
        <v>Universidad del País Vasco</v>
      </c>
      <c r="D509" s="119" t="str">
        <f>VLOOKUP('[1]lista umów'!$F493,'[1]słownik_E+'!$A$1:$G$286,3,0)</f>
        <v>University of the Basque Country</v>
      </c>
      <c r="E509" s="119" t="s">
        <v>614</v>
      </c>
      <c r="F509" s="119" t="s">
        <v>21</v>
      </c>
      <c r="G509" s="120">
        <v>47391</v>
      </c>
      <c r="H509" s="119" t="s">
        <v>228</v>
      </c>
      <c r="I509" s="119" t="str">
        <f>VLOOKUP([1]!Tabela1[[#This Row],[wydział]],[1]słownik!$F$2:$G$12,2,0)</f>
        <v>dziedzina nauk społecznych / nauki o zarządzaniu i jakości</v>
      </c>
      <c r="J509" s="119" t="s">
        <v>615</v>
      </c>
      <c r="K509" s="119" t="s">
        <v>616</v>
      </c>
      <c r="L509" s="119" t="s">
        <v>32</v>
      </c>
      <c r="M509" s="121">
        <v>2</v>
      </c>
      <c r="N509" s="121">
        <v>10</v>
      </c>
      <c r="O509" s="121">
        <v>2</v>
      </c>
      <c r="P509" s="121">
        <v>10</v>
      </c>
      <c r="Q509" s="119" t="str">
        <f>VLOOKUP('[1]lista umów'!$F493,'[1]słownik_E+'!$A$1:$G$286,7,0)</f>
        <v>www.ehu.es</v>
      </c>
      <c r="R509" s="119" t="str">
        <f>VLOOKUP('[1]lista umów'!$F493,'[1]słownik_E+'!$A$1:$G$286,6,0)</f>
        <v>directora.internacional@ehu.eus</v>
      </c>
      <c r="S509" s="119" t="s">
        <v>230</v>
      </c>
      <c r="T509" s="119"/>
    </row>
    <row r="510" spans="1:20" s="122" customFormat="1" x14ac:dyDescent="0.25">
      <c r="A510" s="119" t="str">
        <f>VLOOKUP('[1]lista umów'!$F494,'[1]słownik_E+'!$A$1:$G$286,4,0)</f>
        <v>Hiszpania</v>
      </c>
      <c r="B510" s="119" t="s">
        <v>224</v>
      </c>
      <c r="C510" s="119" t="str">
        <f>VLOOKUP('[1]lista umów'!$F494,'[1]słownik_E+'!$A$1:$G$286,2,0)</f>
        <v>Universidad de Jaén</v>
      </c>
      <c r="D510" s="119" t="str">
        <f>VLOOKUP('[1]lista umów'!$F494,'[1]słownik_E+'!$A$1:$G$286,3,0)</f>
        <v>Jaen University</v>
      </c>
      <c r="E510" s="119" t="s">
        <v>225</v>
      </c>
      <c r="F510" s="123" t="s">
        <v>21</v>
      </c>
      <c r="G510" s="120">
        <v>46660</v>
      </c>
      <c r="H510" s="119" t="s">
        <v>228</v>
      </c>
      <c r="I510" s="119" t="str">
        <f>VLOOKUP([1]!Tabela1[[#This Row],[wydział]],[1]słownik!$F$2:$G$12,2,0)</f>
        <v>dziedzina nauk społecznych / nauki o zarządzaniu i jakości</v>
      </c>
      <c r="J510" s="119" t="s">
        <v>590</v>
      </c>
      <c r="K510" s="119" t="str">
        <f>VLOOKUP(J510,[1]słownik!$I$2:$J$31,2,0)</f>
        <v>Management and Administration</v>
      </c>
      <c r="L510" s="119" t="s">
        <v>32</v>
      </c>
      <c r="M510" s="121">
        <v>2</v>
      </c>
      <c r="N510" s="121">
        <v>20</v>
      </c>
      <c r="O510" s="121">
        <v>2</v>
      </c>
      <c r="P510" s="121">
        <v>20</v>
      </c>
      <c r="Q510" s="119" t="str">
        <f>VLOOKUP('[1]lista umów'!$F494,'[1]słownik_E+'!$A$1:$G$286,7,0)</f>
        <v>htttp://www.ujaen.es</v>
      </c>
      <c r="R510" s="119" t="str">
        <f>VLOOKUP('[1]lista umów'!$F494,'[1]słownik_E+'!$A$1:$G$286,6,0)</f>
        <v xml:space="preserve">dprendon@ujaen.es;   secrel@ujaen.es </v>
      </c>
      <c r="S510" s="119" t="s">
        <v>230</v>
      </c>
      <c r="T510" s="119"/>
    </row>
    <row r="511" spans="1:20" s="122" customFormat="1" x14ac:dyDescent="0.25">
      <c r="A511" s="119" t="str">
        <f>VLOOKUP('[1]lista umów'!$F495,'[1]słownik_E+'!$A$1:$G$286,4,0)</f>
        <v>Hiszpania</v>
      </c>
      <c r="B511" s="119" t="s">
        <v>224</v>
      </c>
      <c r="C511" s="119" t="str">
        <f>VLOOKUP('[1]lista umów'!$F495,'[1]słownik_E+'!$A$1:$G$286,2,0)</f>
        <v>Universidad de Jaén</v>
      </c>
      <c r="D511" s="119" t="str">
        <f>VLOOKUP('[1]lista umów'!$F495,'[1]słownik_E+'!$A$1:$G$286,3,0)</f>
        <v>Jaen University</v>
      </c>
      <c r="E511" s="119" t="s">
        <v>225</v>
      </c>
      <c r="F511" s="119" t="s">
        <v>21</v>
      </c>
      <c r="G511" s="120">
        <v>46660</v>
      </c>
      <c r="H511" s="119" t="s">
        <v>228</v>
      </c>
      <c r="I511" s="119" t="str">
        <f>VLOOKUP([1]!Tabela1[[#This Row],[wydział]],[1]słownik!$F$2:$G$12,2,0)</f>
        <v>dziedzina nauk społecznych / nauki o zarządzaniu i jakości</v>
      </c>
      <c r="J511" s="119" t="s">
        <v>590</v>
      </c>
      <c r="K511" s="119" t="str">
        <f>VLOOKUP(J511,[1]słownik!$I$2:$J$31,2,0)</f>
        <v>Management and Administration</v>
      </c>
      <c r="L511" s="119" t="s">
        <v>41</v>
      </c>
      <c r="M511" s="121">
        <v>2</v>
      </c>
      <c r="N511" s="121">
        <v>20</v>
      </c>
      <c r="O511" s="121">
        <v>2</v>
      </c>
      <c r="P511" s="121">
        <v>20</v>
      </c>
      <c r="Q511" s="119" t="str">
        <f>VLOOKUP('[1]lista umów'!$F495,'[1]słownik_E+'!$A$1:$G$286,7,0)</f>
        <v>htttp://www.ujaen.es</v>
      </c>
      <c r="R511" s="119" t="str">
        <f>VLOOKUP('[1]lista umów'!$F495,'[1]słownik_E+'!$A$1:$G$286,6,0)</f>
        <v xml:space="preserve">dprendon@ujaen.es;   secrel@ujaen.es </v>
      </c>
      <c r="S511" s="119" t="s">
        <v>230</v>
      </c>
      <c r="T511" s="119"/>
    </row>
    <row r="512" spans="1:20" s="122" customFormat="1" x14ac:dyDescent="0.25">
      <c r="A512" s="119" t="str">
        <f>VLOOKUP('[1]lista umów'!$F497,'[1]słownik_E+'!$A$1:$G$286,4,0)</f>
        <v>Hiszpania</v>
      </c>
      <c r="B512" s="119" t="str">
        <f>VLOOKUP('[1]lista umów'!$F497,'[1]słownik_E+'!$A$1:$G$286,5,0)</f>
        <v>Madrid</v>
      </c>
      <c r="C512" s="127" t="s">
        <v>306</v>
      </c>
      <c r="D512" s="119">
        <v>0</v>
      </c>
      <c r="E512" s="119" t="s">
        <v>307</v>
      </c>
      <c r="F512" s="119" t="s">
        <v>21</v>
      </c>
      <c r="G512" s="120">
        <v>46660</v>
      </c>
      <c r="H512" s="119" t="s">
        <v>228</v>
      </c>
      <c r="I512" s="119" t="str">
        <f>VLOOKUP([1]!Tabela1[[#This Row],[wydział]],[1]słownik!$F$2:$G$12,2,0)</f>
        <v>dziedzina nauk społecznych / nauki o zarządzaniu i jakości</v>
      </c>
      <c r="J512" s="119" t="s">
        <v>590</v>
      </c>
      <c r="K512" s="119" t="str">
        <f>VLOOKUP(J512,[1]słownik!$I$2:$J$31,2,0)</f>
        <v>Management and Administration</v>
      </c>
      <c r="L512" s="119" t="s">
        <v>24</v>
      </c>
      <c r="M512" s="121">
        <v>2</v>
      </c>
      <c r="N512" s="121">
        <v>20</v>
      </c>
      <c r="O512" s="121">
        <v>2</v>
      </c>
      <c r="P512" s="121">
        <v>20</v>
      </c>
      <c r="Q512" s="119" t="str">
        <f>VLOOKUP('[1]lista umów'!$F497,'[1]słownik_E+'!$A$1:$G$286,7,0)</f>
        <v>https://fundacionuniversidadempresa.es/es/</v>
      </c>
      <c r="R512" s="119" t="str">
        <f>VLOOKUP('[1]lista umów'!$F497,'[1]słownik_E+'!$A$1:$G$286,6,0)</f>
        <v>eva.tato@uie.edu; begona.jamardo@uie.edu</v>
      </c>
      <c r="S512" s="119" t="s">
        <v>230</v>
      </c>
      <c r="T512" s="119"/>
    </row>
    <row r="513" spans="1:20" s="122" customFormat="1" x14ac:dyDescent="0.25">
      <c r="A513" s="119" t="str">
        <f>VLOOKUP('[1]lista umów'!$F498,'[1]słownik_E+'!$A$1:$G$286,4,0)</f>
        <v>Hiszpania</v>
      </c>
      <c r="B513" s="119" t="s">
        <v>59</v>
      </c>
      <c r="C513" s="119" t="s">
        <v>617</v>
      </c>
      <c r="D513" s="119" t="s">
        <v>618</v>
      </c>
      <c r="E513" s="119" t="s">
        <v>61</v>
      </c>
      <c r="F513" s="123" t="s">
        <v>21</v>
      </c>
      <c r="G513" s="120">
        <v>46660</v>
      </c>
      <c r="H513" s="119" t="s">
        <v>228</v>
      </c>
      <c r="I513" s="119" t="str">
        <f>VLOOKUP([1]!Tabela1[[#This Row],[wydział]],[1]słownik!$F$2:$G$12,2,0)</f>
        <v>dziedzina nauk społecznych / nauki o zarządzaniu i jakości</v>
      </c>
      <c r="J513" s="119" t="s">
        <v>176</v>
      </c>
      <c r="K513" s="119" t="str">
        <f>VLOOKUP(J513,[1]słownik!$I$2:$J$31,2,0)</f>
        <v>Engineering and Engineering Trades</v>
      </c>
      <c r="L513" s="119" t="s">
        <v>24</v>
      </c>
      <c r="M513" s="121">
        <v>2</v>
      </c>
      <c r="N513" s="121">
        <v>20</v>
      </c>
      <c r="O513" s="121">
        <v>2</v>
      </c>
      <c r="P513" s="121">
        <v>20</v>
      </c>
      <c r="Q513" s="119" t="str">
        <f>VLOOKUP('[1]lista umów'!$F498,'[1]słownik_E+'!$A$1:$G$286,7,0)</f>
        <v xml:space="preserve">http://www.upv.es </v>
      </c>
      <c r="R513" s="119" t="s">
        <v>619</v>
      </c>
      <c r="S513" s="119" t="s">
        <v>230</v>
      </c>
      <c r="T513" s="119"/>
    </row>
    <row r="514" spans="1:20" s="122" customFormat="1" x14ac:dyDescent="0.25">
      <c r="A514" s="119" t="str">
        <f>VLOOKUP('[1]lista umów'!$F499,'[1]słownik_E+'!$A$1:$G$286,4,0)</f>
        <v>Hiszpania</v>
      </c>
      <c r="B514" s="119" t="s">
        <v>191</v>
      </c>
      <c r="C514" s="119" t="str">
        <f>VLOOKUP('[1]lista umów'!$F499,'[1]słownik_E+'!$A$1:$G$286,2,0)</f>
        <v>Universitat Politècnica de València</v>
      </c>
      <c r="D514" s="119" t="s">
        <v>192</v>
      </c>
      <c r="E514" s="119" t="s">
        <v>61</v>
      </c>
      <c r="F514" s="119" t="s">
        <v>21</v>
      </c>
      <c r="G514" s="120">
        <v>47026</v>
      </c>
      <c r="H514" s="119" t="s">
        <v>228</v>
      </c>
      <c r="I514" s="119" t="str">
        <f>VLOOKUP([1]!Tabela1[[#This Row],[wydział]],[1]słownik!$F$2:$G$12,2,0)</f>
        <v>dziedzina nauk społecznych / nauki o zarządzaniu i jakości</v>
      </c>
      <c r="J514" s="119" t="s">
        <v>615</v>
      </c>
      <c r="K514" s="119" t="s">
        <v>616</v>
      </c>
      <c r="L514" s="119" t="s">
        <v>24</v>
      </c>
      <c r="M514" s="121">
        <v>2</v>
      </c>
      <c r="N514" s="121">
        <v>12</v>
      </c>
      <c r="O514" s="121">
        <v>2</v>
      </c>
      <c r="P514" s="121">
        <v>12</v>
      </c>
      <c r="Q514" s="119" t="str">
        <f>VLOOKUP('[1]lista umów'!$F499,'[1]słownik_E+'!$A$1:$G$286,7,0)</f>
        <v xml:space="preserve">http://www.upv.es </v>
      </c>
      <c r="R514" s="119" t="s">
        <v>193</v>
      </c>
      <c r="S514" s="119" t="s">
        <v>230</v>
      </c>
      <c r="T514" s="119"/>
    </row>
    <row r="515" spans="1:20" s="122" customFormat="1" x14ac:dyDescent="0.25">
      <c r="A515" s="119" t="str">
        <f>VLOOKUP('[1]lista umów'!$F500,'[1]słownik_E+'!$A$1:$G$286,4,0)</f>
        <v>Hiszpania</v>
      </c>
      <c r="B515" s="119" t="s">
        <v>518</v>
      </c>
      <c r="C515" s="119" t="str">
        <f>VLOOKUP('[1]lista umów'!$F500,'[1]słownik_E+'!$A$1:$G$286,2,0)</f>
        <v>Universidade de Vigo</v>
      </c>
      <c r="D515" s="119" t="str">
        <f>VLOOKUP('[1]lista umów'!$F500,'[1]słownik_E+'!$A$1:$G$286,3,0)</f>
        <v>University of Vigo</v>
      </c>
      <c r="E515" s="119" t="s">
        <v>519</v>
      </c>
      <c r="F515" s="123" t="s">
        <v>21</v>
      </c>
      <c r="G515" s="120">
        <v>47391</v>
      </c>
      <c r="H515" s="119" t="s">
        <v>228</v>
      </c>
      <c r="I515" s="119" t="str">
        <f>VLOOKUP([1]!Tabela1[[#This Row],[wydział]],[1]słownik!$F$2:$G$12,2,0)</f>
        <v>dziedzina nauk społecznych / nauki o zarządzaniu i jakości</v>
      </c>
      <c r="J515" s="119" t="s">
        <v>588</v>
      </c>
      <c r="K515" s="119" t="str">
        <f>VLOOKUP(J515,[1]słownik!$I$2:$J$31,2,0)</f>
        <v>Business and Administration</v>
      </c>
      <c r="L515" s="119" t="s">
        <v>24</v>
      </c>
      <c r="M515" s="121">
        <v>2</v>
      </c>
      <c r="N515" s="121">
        <v>10</v>
      </c>
      <c r="O515" s="121">
        <v>2</v>
      </c>
      <c r="P515" s="121">
        <v>10</v>
      </c>
      <c r="Q515" s="119" t="str">
        <f>VLOOKUP('[1]lista umów'!$F500,'[1]słownik_E+'!$A$1:$G$286,7,0)</f>
        <v>www.uvigo.es</v>
      </c>
      <c r="R515" s="119" t="str">
        <f>VLOOKUP('[1]lista umów'!$F500,'[1]słownik_E+'!$A$1:$G$286,6,0)</f>
        <v>incoming.ori@uvigo.es; agreements.ori@uvigo.es</v>
      </c>
      <c r="S515" s="119" t="s">
        <v>230</v>
      </c>
      <c r="T515" s="119"/>
    </row>
    <row r="516" spans="1:20" s="122" customFormat="1" x14ac:dyDescent="0.25">
      <c r="A516" s="119" t="str">
        <f>VLOOKUP('[1]lista umów'!$F501,'[1]słownik_E+'!$A$1:$G$286,4,0)</f>
        <v>Hiszpania</v>
      </c>
      <c r="B516" s="119" t="s">
        <v>620</v>
      </c>
      <c r="C516" s="119" t="str">
        <f>VLOOKUP('[1]lista umów'!$F501,'[1]słownik_E+'!$A$1:$G$286,2,0)</f>
        <v>Universidad de Salamanca</v>
      </c>
      <c r="D516" s="119" t="str">
        <f>VLOOKUP('[1]lista umów'!$F501,'[1]słownik_E+'!$A$1:$G$286,3,0)</f>
        <v xml:space="preserve">University of Salamanca </v>
      </c>
      <c r="E516" s="119" t="s">
        <v>621</v>
      </c>
      <c r="F516" s="119" t="s">
        <v>21</v>
      </c>
      <c r="G516" s="120">
        <v>47026</v>
      </c>
      <c r="H516" s="119" t="s">
        <v>228</v>
      </c>
      <c r="I516" s="119" t="str">
        <f>VLOOKUP([1]!Tabela1[[#This Row],[wydział]],[1]słownik!$F$2:$G$12,2,0)</f>
        <v>dziedzina nauk społecznych / nauki o zarządzaniu i jakości</v>
      </c>
      <c r="J516" s="119" t="s">
        <v>588</v>
      </c>
      <c r="K516" s="119" t="str">
        <f>VLOOKUP(J516,[1]słownik!$I$2:$J$31,2,0)</f>
        <v>Business and Administration</v>
      </c>
      <c r="L516" s="119" t="s">
        <v>32</v>
      </c>
      <c r="M516" s="121">
        <v>4</v>
      </c>
      <c r="N516" s="121">
        <v>20</v>
      </c>
      <c r="O516" s="121">
        <v>4</v>
      </c>
      <c r="P516" s="121">
        <v>20</v>
      </c>
      <c r="Q516" s="119" t="str">
        <f>VLOOKUP('[1]lista umów'!$F501,'[1]słownik_E+'!$A$1:$G$286,7,0)</f>
        <v>http://www.usal.es</v>
      </c>
      <c r="R516" s="119" t="str">
        <f>VLOOKUP('[1]lista umów'!$F501,'[1]słownik_E+'!$A$1:$G$286,6,0)</f>
        <v>erasmus@usal.es; erasmus-incoming.ec@usal.es</v>
      </c>
      <c r="S516" s="119" t="s">
        <v>230</v>
      </c>
      <c r="T516" s="119"/>
    </row>
    <row r="517" spans="1:20" s="122" customFormat="1" x14ac:dyDescent="0.25">
      <c r="A517" s="119" t="str">
        <f>VLOOKUP('[1]lista umów'!$F502,'[1]słownik_E+'!$A$1:$G$286,4,0)</f>
        <v>Hiszpania</v>
      </c>
      <c r="B517" s="119" t="s">
        <v>308</v>
      </c>
      <c r="C517" s="119" t="str">
        <f>VLOOKUP('[1]lista umów'!$F502,'[1]słownik_E+'!$A$1:$G$286,2,0)</f>
        <v>Universitat Rovira i Virgili</v>
      </c>
      <c r="D517" s="119" t="str">
        <f>VLOOKUP('[1]lista umów'!$F502,'[1]słownik_E+'!$A$1:$G$286,3,0)</f>
        <v>University of Rovira i Virgili</v>
      </c>
      <c r="E517" s="119" t="s">
        <v>309</v>
      </c>
      <c r="F517" s="123" t="s">
        <v>21</v>
      </c>
      <c r="G517" s="120">
        <v>47026</v>
      </c>
      <c r="H517" s="119" t="s">
        <v>228</v>
      </c>
      <c r="I517" s="119" t="str">
        <f>VLOOKUP([1]!Tabela1[[#This Row],[wydział]],[1]słownik!$F$2:$G$12,2,0)</f>
        <v>dziedzina nauk społecznych / nauki o zarządzaniu i jakości</v>
      </c>
      <c r="J517" s="119" t="s">
        <v>622</v>
      </c>
      <c r="K517" s="119" t="s">
        <v>623</v>
      </c>
      <c r="L517" s="119" t="s">
        <v>32</v>
      </c>
      <c r="M517" s="121">
        <v>2</v>
      </c>
      <c r="N517" s="121">
        <v>18</v>
      </c>
      <c r="O517" s="121">
        <v>2</v>
      </c>
      <c r="P517" s="121">
        <v>18</v>
      </c>
      <c r="Q517" s="119" t="str">
        <f>VLOOKUP('[1]lista umów'!$F502,'[1]słownik_E+'!$A$1:$G$286,7,0)</f>
        <v>www.urv.cat</v>
      </c>
      <c r="R517" s="119" t="str">
        <f>VLOOKUP('[1]lista umów'!$F502,'[1]słownik_E+'!$A$1:$G$286,6,0)</f>
        <v xml:space="preserve">mou@urv.cat </v>
      </c>
      <c r="S517" s="119" t="s">
        <v>230</v>
      </c>
      <c r="T517" s="119"/>
    </row>
    <row r="518" spans="1:20" s="122" customFormat="1" x14ac:dyDescent="0.25">
      <c r="A518" s="128" t="str">
        <f>VLOOKUP('[1]lista umów'!$F645,'[1]słownik_E+'!$A$1:$G$286,4,0)</f>
        <v>Hiszpania</v>
      </c>
      <c r="B518" s="128" t="str">
        <f>VLOOKUP('[1]lista umów'!$F645,'[1]słownik_E+'!$A$1:$G$286,5,0)</f>
        <v>Jaén</v>
      </c>
      <c r="C518" s="128" t="str">
        <f>VLOOKUP('[1]lista umów'!$F645,'[1]słownik_E+'!$A$1:$G$286,2,0)</f>
        <v>Universidad de Jaén</v>
      </c>
      <c r="D518" s="128" t="str">
        <f>VLOOKUP('[1]lista umów'!$F645,'[1]słownik_E+'!$A$1:$G$286,3,0)</f>
        <v>Jaen University</v>
      </c>
      <c r="E518" s="128" t="s">
        <v>225</v>
      </c>
      <c r="F518" s="128" t="s">
        <v>21</v>
      </c>
      <c r="G518" s="130">
        <v>47026</v>
      </c>
      <c r="H518" s="134" t="s">
        <v>228</v>
      </c>
      <c r="I518" s="128" t="str">
        <f>VLOOKUP([1]!Tabela1[[#This Row],[wydział]],[1]słownik!$F$2:$G$12,2,0)</f>
        <v>dziedzina nauk społecznych / nauki o zarządzaniu i jakości</v>
      </c>
      <c r="J518" s="128" t="s">
        <v>588</v>
      </c>
      <c r="K518" s="128" t="str">
        <f>VLOOKUP(J518,[1]słownik!$I$2:$J$31,2,0)</f>
        <v>Business and Administration</v>
      </c>
      <c r="L518" s="128" t="s">
        <v>32</v>
      </c>
      <c r="M518" s="149">
        <v>2</v>
      </c>
      <c r="N518" s="149">
        <v>20</v>
      </c>
      <c r="O518" s="149">
        <v>2</v>
      </c>
      <c r="P518" s="149">
        <v>20</v>
      </c>
      <c r="Q518" s="128" t="str">
        <f>VLOOKUP('[1]lista umów'!$F645,'[1]słownik_E+'!$A$1:$G$286,7,0)</f>
        <v>htttp://www.ujaen.es</v>
      </c>
      <c r="R518" s="128" t="str">
        <f>VLOOKUP('[1]lista umów'!$F645,'[1]słownik_E+'!$A$1:$G$286,6,0)</f>
        <v xml:space="preserve">dprendon@ujaen.es;   secrel@ujaen.es </v>
      </c>
      <c r="S518" s="128" t="s">
        <v>230</v>
      </c>
      <c r="T518" s="128"/>
    </row>
    <row r="519" spans="1:20" s="122" customFormat="1" x14ac:dyDescent="0.25">
      <c r="A519" s="128" t="str">
        <f>VLOOKUP('[1]lista umów'!$F646,'[1]słownik_E+'!$A$1:$G$286,4,0)</f>
        <v>Hiszpania</v>
      </c>
      <c r="B519" s="128" t="str">
        <f>VLOOKUP('[1]lista umów'!$F646,'[1]słownik_E+'!$A$1:$G$286,5,0)</f>
        <v>Jaén</v>
      </c>
      <c r="C519" s="128" t="str">
        <f>VLOOKUP('[1]lista umów'!$F646,'[1]słownik_E+'!$A$1:$G$286,2,0)</f>
        <v>Universidad de Jaén</v>
      </c>
      <c r="D519" s="128" t="str">
        <f>VLOOKUP('[1]lista umów'!$F646,'[1]słownik_E+'!$A$1:$G$286,3,0)</f>
        <v>Jaen University</v>
      </c>
      <c r="E519" s="128" t="s">
        <v>225</v>
      </c>
      <c r="F519" s="142" t="s">
        <v>21</v>
      </c>
      <c r="G519" s="130">
        <v>47026</v>
      </c>
      <c r="H519" s="134" t="s">
        <v>228</v>
      </c>
      <c r="I519" s="128" t="str">
        <f>VLOOKUP([1]!Tabela1[[#This Row],[wydział]],[1]słownik!$F$2:$G$12,2,0)</f>
        <v>dziedzina nauk społecznych / nauki o zarządzaniu i jakości</v>
      </c>
      <c r="J519" s="128" t="s">
        <v>588</v>
      </c>
      <c r="K519" s="142" t="str">
        <f>VLOOKUP(J519,[1]słownik!$I$2:$J$31,2,0)</f>
        <v>Business and Administration</v>
      </c>
      <c r="L519" s="128" t="s">
        <v>41</v>
      </c>
      <c r="M519" s="149">
        <v>2</v>
      </c>
      <c r="N519" s="149">
        <v>20</v>
      </c>
      <c r="O519" s="149">
        <v>2</v>
      </c>
      <c r="P519" s="149">
        <v>20</v>
      </c>
      <c r="Q519" s="128" t="str">
        <f>VLOOKUP('[1]lista umów'!$F646,'[1]słownik_E+'!$A$1:$G$286,7,0)</f>
        <v>htttp://www.ujaen.es</v>
      </c>
      <c r="R519" s="128" t="str">
        <f>VLOOKUP('[1]lista umów'!$F646,'[1]słownik_E+'!$A$1:$G$286,6,0)</f>
        <v xml:space="preserve">dprendon@ujaen.es;   secrel@ujaen.es </v>
      </c>
      <c r="S519" s="128" t="s">
        <v>230</v>
      </c>
      <c r="T519" s="128"/>
    </row>
    <row r="520" spans="1:20" s="122" customFormat="1" x14ac:dyDescent="0.25">
      <c r="A520" s="123" t="str">
        <f>VLOOKUP('[1]lista umów'!$F490,'[1]słownik_E+'!$A$1:$G$286,4,0)</f>
        <v>Holandia</v>
      </c>
      <c r="B520" s="123" t="str">
        <f>VLOOKUP('[1]lista umów'!$F490,'[1]słownik_E+'!$A$1:$G$286,5,0)</f>
        <v>Arnhem</v>
      </c>
      <c r="C520" s="123" t="s">
        <v>610</v>
      </c>
      <c r="D520" s="123" t="str">
        <f>VLOOKUP('[1]lista umów'!$F490,'[1]słownik_E+'!$A$1:$G$286,3,0)</f>
        <v>HAN University of Applied Sciences</v>
      </c>
      <c r="E520" s="123" t="s">
        <v>611</v>
      </c>
      <c r="F520" s="123" t="s">
        <v>21</v>
      </c>
      <c r="G520" s="124">
        <v>47026</v>
      </c>
      <c r="H520" s="123" t="s">
        <v>228</v>
      </c>
      <c r="I520" s="123" t="str">
        <f>VLOOKUP([1]!Tabela1[[#This Row],[wydział]],[1]słownik!$F$2:$G$12,2,0)</f>
        <v>dziedzina nauk społecznych / nauki o zarządzaniu i jakości</v>
      </c>
      <c r="J520" s="123" t="s">
        <v>176</v>
      </c>
      <c r="K520" s="123" t="str">
        <f>VLOOKUP(J520,[1]słownik!$I$2:$J$31,2,0)</f>
        <v>Engineering and Engineering Trades</v>
      </c>
      <c r="L520" s="123" t="s">
        <v>24</v>
      </c>
      <c r="M520" s="125">
        <v>2</v>
      </c>
      <c r="N520" s="125">
        <v>10</v>
      </c>
      <c r="O520" s="125">
        <v>2</v>
      </c>
      <c r="P520" s="125">
        <v>10</v>
      </c>
      <c r="Q520" s="123" t="str">
        <f>VLOOKUP('[1]lista umów'!$F490,'[1]słownik_E+'!$A$1:$G$286,7,0)</f>
        <v>https://www.hanuniversity.com/en/</v>
      </c>
      <c r="R520" s="123" t="str">
        <f>VLOOKUP('[1]lista umów'!$F490,'[1]słownik_E+'!$A$1:$G$286,6,0)</f>
        <v>Annika.Treiber@han.nl﻿</v>
      </c>
      <c r="S520" s="123" t="s">
        <v>230</v>
      </c>
      <c r="T520" s="123"/>
    </row>
    <row r="521" spans="1:20" s="122" customFormat="1" x14ac:dyDescent="0.25">
      <c r="A521" s="119" t="str">
        <f>VLOOKUP('[1]lista umów'!$F503,'[1]słownik_E+'!$A$1:$G$286,4,0)</f>
        <v>Łotwa</v>
      </c>
      <c r="B521" s="119" t="s">
        <v>67</v>
      </c>
      <c r="C521" s="119" t="str">
        <f>VLOOKUP('[1]lista umów'!$F503,'[1]słownik_E+'!$A$1:$G$286,2,0)</f>
        <v>Rīgas Tehniskā universitāte</v>
      </c>
      <c r="D521" s="119" t="str">
        <f>VLOOKUP('[1]lista umów'!$F503,'[1]słownik_E+'!$A$1:$G$286,3,0)</f>
        <v>Riga Technical University</v>
      </c>
      <c r="E521" s="119" t="s">
        <v>68</v>
      </c>
      <c r="F521" s="119" t="s">
        <v>21</v>
      </c>
      <c r="G521" s="120">
        <v>46660</v>
      </c>
      <c r="H521" s="119" t="s">
        <v>228</v>
      </c>
      <c r="I521" s="119" t="str">
        <f>VLOOKUP([1]!Tabela1[[#This Row],[wydział]],[1]słownik!$F$2:$G$12,2,0)</f>
        <v>dziedzina nauk społecznych / nauki o zarządzaniu i jakości</v>
      </c>
      <c r="J521" s="119" t="s">
        <v>588</v>
      </c>
      <c r="K521" s="119" t="str">
        <f>VLOOKUP(J521,[1]słownik!$I$2:$J$31,2,0)</f>
        <v>Business and Administration</v>
      </c>
      <c r="L521" s="119" t="s">
        <v>90</v>
      </c>
      <c r="M521" s="121">
        <v>2</v>
      </c>
      <c r="N521" s="121">
        <v>10</v>
      </c>
      <c r="O521" s="121">
        <v>2</v>
      </c>
      <c r="P521" s="121">
        <v>10</v>
      </c>
      <c r="Q521" s="119" t="str">
        <f>VLOOKUP('[1]lista umów'!$F503,'[1]słownik_E+'!$A$1:$G$286,7,0)</f>
        <v>www.rtu.lv</v>
      </c>
      <c r="R521" s="119" t="str">
        <f>VLOOKUP('[1]lista umów'!$F503,'[1]słownik_E+'!$A$1:$G$286,6,0)</f>
        <v xml:space="preserve">incomingexchange@rtu.lv; jolanta.jurevica@rtu.lv </v>
      </c>
      <c r="S521" s="119" t="s">
        <v>230</v>
      </c>
      <c r="T521" s="119"/>
    </row>
    <row r="522" spans="1:20" s="122" customFormat="1" x14ac:dyDescent="0.25">
      <c r="A522" s="123" t="str">
        <f>VLOOKUP('[1]lista umów'!$F504,'[1]słownik_E+'!$A$1:$G$286,4,0)</f>
        <v>Niemcy</v>
      </c>
      <c r="B522" s="123" t="s">
        <v>624</v>
      </c>
      <c r="C522" s="123" t="str">
        <f>VLOOKUP('[1]lista umów'!$F504,'[1]słownik_E+'!$A$1:$G$286,2,0)</f>
        <v>Technische Hochschule Brandenburg</v>
      </c>
      <c r="D522" s="123" t="str">
        <f>VLOOKUP('[1]lista umów'!$F504,'[1]słownik_E+'!$A$1:$G$286,3,0)</f>
        <v>Brandenburg University of Applied Sciences</v>
      </c>
      <c r="E522" s="123" t="s">
        <v>625</v>
      </c>
      <c r="F522" s="123" t="s">
        <v>21</v>
      </c>
      <c r="G522" s="124">
        <v>47391</v>
      </c>
      <c r="H522" s="123" t="s">
        <v>228</v>
      </c>
      <c r="I522" s="123" t="str">
        <f>VLOOKUP([1]!Tabela1[[#This Row],[wydział]],[1]słownik!$F$2:$G$12,2,0)</f>
        <v>dziedzina nauk społecznych / nauki o zarządzaniu i jakości</v>
      </c>
      <c r="J522" s="123" t="s">
        <v>176</v>
      </c>
      <c r="K522" s="123" t="str">
        <f>VLOOKUP(J522,[1]słownik!$I$2:$J$31,2,0)</f>
        <v>Engineering and Engineering Trades</v>
      </c>
      <c r="L522" s="123" t="s">
        <v>24</v>
      </c>
      <c r="M522" s="125">
        <v>2</v>
      </c>
      <c r="N522" s="125">
        <v>12</v>
      </c>
      <c r="O522" s="125">
        <v>2</v>
      </c>
      <c r="P522" s="125">
        <v>12</v>
      </c>
      <c r="Q522" s="123" t="str">
        <f>VLOOKUP('[1]lista umów'!$F504,'[1]słownik_E+'!$A$1:$G$286,7,0)</f>
        <v>https://www.th-brandenburg.de/</v>
      </c>
      <c r="R522" s="123" t="str">
        <f>VLOOKUP('[1]lista umów'!$F504,'[1]słownik_E+'!$A$1:$G$286,6,0)</f>
        <v>heike.wolff@th-brandenburg.de</v>
      </c>
      <c r="S522" s="123" t="s">
        <v>230</v>
      </c>
      <c r="T522" s="123"/>
    </row>
    <row r="523" spans="1:20" s="122" customFormat="1" x14ac:dyDescent="0.25">
      <c r="A523" s="119" t="str">
        <f>VLOOKUP('[1]lista umów'!$F505,'[1]słownik_E+'!$A$1:$G$286,4,0)</f>
        <v>Niemcy</v>
      </c>
      <c r="B523" s="119" t="str">
        <f>VLOOKUP('[1]lista umów'!$F505,'[1]słownik_E+'!$A$1:$G$286,5,0)</f>
        <v>Frankfurt (Oder)</v>
      </c>
      <c r="C523" s="119" t="str">
        <f>VLOOKUP('[1]lista umów'!$F505,'[1]słownik_E+'!$A$1:$G$286,2,0)</f>
        <v>Europa-Universität Viadrina Frankfurt (Oder)</v>
      </c>
      <c r="D523" s="119" t="str">
        <f>VLOOKUP('[1]lista umów'!$F505,'[1]słownik_E+'!$A$1:$G$286,3,0)</f>
        <v>European-University Viadrina Frankfurt (Oder)</v>
      </c>
      <c r="E523" s="119" t="s">
        <v>626</v>
      </c>
      <c r="F523" s="119" t="s">
        <v>21</v>
      </c>
      <c r="G523" s="120">
        <v>46660</v>
      </c>
      <c r="H523" s="119" t="s">
        <v>228</v>
      </c>
      <c r="I523" s="119" t="str">
        <f>VLOOKUP([1]!Tabela1[[#This Row],[wydział]],[1]słownik!$F$2:$G$12,2,0)</f>
        <v>dziedzina nauk społecznych / nauki o zarządzaniu i jakości</v>
      </c>
      <c r="J523" s="119" t="s">
        <v>588</v>
      </c>
      <c r="K523" s="119" t="str">
        <f>VLOOKUP(J523,[1]słownik!$I$2:$J$31,2,0)</f>
        <v>Business and Administration</v>
      </c>
      <c r="L523" s="119" t="s">
        <v>24</v>
      </c>
      <c r="M523" s="121">
        <v>2</v>
      </c>
      <c r="N523" s="121">
        <v>12</v>
      </c>
      <c r="O523" s="121">
        <v>2</v>
      </c>
      <c r="P523" s="121">
        <v>12</v>
      </c>
      <c r="Q523" s="119" t="str">
        <f>VLOOKUP('[1]lista umów'!$F505,'[1]słownik_E+'!$A$1:$G$286,7,0)</f>
        <v>https://www.europa-uni.de/</v>
      </c>
      <c r="R523" s="119" t="str">
        <f>VLOOKUP('[1]lista umów'!$F505,'[1]słownik_E+'!$A$1:$G$286,6,0)</f>
        <v>head-office@europa-uni.de</v>
      </c>
      <c r="S523" s="119" t="s">
        <v>230</v>
      </c>
      <c r="T523" s="119"/>
    </row>
    <row r="524" spans="1:20" s="122" customFormat="1" x14ac:dyDescent="0.25">
      <c r="A524" s="123" t="str">
        <f>VLOOKUP('[1]lista umów'!$F506,'[1]słownik_E+'!$A$1:$G$286,4,0)</f>
        <v>Niemcy</v>
      </c>
      <c r="B524" s="123" t="s">
        <v>627</v>
      </c>
      <c r="C524" s="123" t="str">
        <f>VLOOKUP('[1]lista umów'!$F506,'[1]słownik_E+'!$A$1:$G$286,2,0)</f>
        <v>Westfälische Hochschule</v>
      </c>
      <c r="D524" s="123" t="str">
        <f>VLOOKUP('[1]lista umów'!$F506,'[1]słownik_E+'!$A$1:$G$286,3,0)</f>
        <v>Westphalian University of Applied Sciences</v>
      </c>
      <c r="E524" s="123" t="s">
        <v>628</v>
      </c>
      <c r="F524" s="123" t="s">
        <v>21</v>
      </c>
      <c r="G524" s="124">
        <v>47391</v>
      </c>
      <c r="H524" s="123" t="s">
        <v>228</v>
      </c>
      <c r="I524" s="123" t="str">
        <f>VLOOKUP([1]!Tabela1[[#This Row],[wydział]],[1]słownik!$F$2:$G$12,2,0)</f>
        <v>dziedzina nauk społecznych / nauki o zarządzaniu i jakości</v>
      </c>
      <c r="J524" s="123" t="s">
        <v>588</v>
      </c>
      <c r="K524" s="123" t="str">
        <f>VLOOKUP(J524,[1]słownik!$I$2:$J$31,2,0)</f>
        <v>Business and Administration</v>
      </c>
      <c r="L524" s="123" t="s">
        <v>32</v>
      </c>
      <c r="M524" s="125">
        <v>4</v>
      </c>
      <c r="N524" s="125">
        <v>20</v>
      </c>
      <c r="O524" s="125">
        <v>4</v>
      </c>
      <c r="P524" s="125">
        <v>20</v>
      </c>
      <c r="Q524" s="123" t="str">
        <f>VLOOKUP('[1]lista umów'!$F506,'[1]słownik_E+'!$A$1:$G$286,7,0)</f>
        <v>https://www.w-hs.de/</v>
      </c>
      <c r="R524" s="123" t="str">
        <f>VLOOKUP('[1]lista umów'!$F506,'[1]słownik_E+'!$A$1:$G$286,6,0)</f>
        <v xml:space="preserve">erasmus@w-hs.de </v>
      </c>
      <c r="S524" s="123" t="s">
        <v>230</v>
      </c>
      <c r="T524" s="123"/>
    </row>
    <row r="525" spans="1:20" s="122" customFormat="1" x14ac:dyDescent="0.25">
      <c r="A525" s="119" t="str">
        <f>VLOOKUP('[1]lista umów'!$F507,'[1]słownik_E+'!$A$1:$G$286,4,0)</f>
        <v>Niemcy</v>
      </c>
      <c r="B525" s="119" t="s">
        <v>79</v>
      </c>
      <c r="C525" s="119" t="str">
        <f>VLOOKUP('[1]lista umów'!$F507,'[1]słownik_E+'!$A$1:$G$286,2,0)</f>
        <v>Karlsruher Institut für Technologie</v>
      </c>
      <c r="D525" s="119" t="str">
        <f>VLOOKUP('[1]lista umów'!$F507,'[1]słownik_E+'!$A$1:$G$286,3,0)</f>
        <v>Karlsruhe Institute of Technology (KIT)</v>
      </c>
      <c r="E525" s="119" t="s">
        <v>80</v>
      </c>
      <c r="F525" s="119" t="s">
        <v>21</v>
      </c>
      <c r="G525" s="120">
        <v>47391</v>
      </c>
      <c r="H525" s="119" t="s">
        <v>228</v>
      </c>
      <c r="I525" s="119" t="str">
        <f>VLOOKUP([1]!Tabela1[[#This Row],[wydział]],[1]słownik!$F$2:$G$12,2,0)</f>
        <v>dziedzina nauk społecznych / nauki o zarządzaniu i jakości</v>
      </c>
      <c r="J525" s="119" t="s">
        <v>588</v>
      </c>
      <c r="K525" s="119" t="str">
        <f>VLOOKUP(J525,[1]słownik!$I$2:$J$31,2,0)</f>
        <v>Business and Administration</v>
      </c>
      <c r="L525" s="119" t="s">
        <v>24</v>
      </c>
      <c r="M525" s="121">
        <v>2</v>
      </c>
      <c r="N525" s="121">
        <v>12</v>
      </c>
      <c r="O525" s="121">
        <v>2</v>
      </c>
      <c r="P525" s="121">
        <v>12</v>
      </c>
      <c r="Q525" s="119" t="str">
        <f>VLOOKUP('[1]lista umów'!$F507,'[1]słownik_E+'!$A$1:$G$286,7,0)</f>
        <v>https://www.kit.edu/</v>
      </c>
      <c r="R525" s="119" t="str">
        <f>VLOOKUP('[1]lista umów'!$F507,'[1]słownik_E+'!$A$1:$G$286,6,0)</f>
        <v xml:space="preserve">erasmus-in@intl.kit.edu </v>
      </c>
      <c r="S525" s="119" t="s">
        <v>230</v>
      </c>
      <c r="T525" s="119"/>
    </row>
    <row r="526" spans="1:20" s="122" customFormat="1" x14ac:dyDescent="0.25">
      <c r="A526" s="119" t="str">
        <f>VLOOKUP('[1]lista umów'!$F508,'[1]słownik_E+'!$A$1:$G$286,4,0)</f>
        <v>Niemcy</v>
      </c>
      <c r="B526" s="119" t="s">
        <v>629</v>
      </c>
      <c r="C526" s="119" t="str">
        <f>VLOOKUP('[1]lista umów'!$F508,'[1]słownik_E+'!$A$1:$G$286,2,0)</f>
        <v>Hochschule Niederrhein</v>
      </c>
      <c r="D526" s="119" t="str">
        <f>VLOOKUP('[1]lista umów'!$F508,'[1]słownik_E+'!$A$1:$G$286,3,0)</f>
        <v>Niederrhein University of Applied Sciences</v>
      </c>
      <c r="E526" s="119" t="s">
        <v>630</v>
      </c>
      <c r="F526" s="123" t="s">
        <v>21</v>
      </c>
      <c r="G526" s="120">
        <v>47391</v>
      </c>
      <c r="H526" s="119" t="s">
        <v>228</v>
      </c>
      <c r="I526" s="119" t="str">
        <f>VLOOKUP([1]!Tabela1[[#This Row],[wydział]],[1]słownik!$F$2:$G$12,2,0)</f>
        <v>dziedzina nauk społecznych / nauki o zarządzaniu i jakości</v>
      </c>
      <c r="J526" s="119" t="s">
        <v>588</v>
      </c>
      <c r="K526" s="119" t="str">
        <f>VLOOKUP(J526,[1]słownik!$I$2:$J$31,2,0)</f>
        <v>Business and Administration</v>
      </c>
      <c r="L526" s="119" t="s">
        <v>24</v>
      </c>
      <c r="M526" s="121">
        <v>2</v>
      </c>
      <c r="N526" s="121">
        <v>10</v>
      </c>
      <c r="O526" s="121">
        <v>2</v>
      </c>
      <c r="P526" s="121">
        <v>10</v>
      </c>
      <c r="Q526" s="119" t="str">
        <f>VLOOKUP('[1]lista umów'!$F508,'[1]słownik_E+'!$A$1:$G$286,7,0)</f>
        <v>https://www.hs-niederrhein.de/</v>
      </c>
      <c r="R526" s="119" t="str">
        <f>VLOOKUP('[1]lista umów'!$F508,'[1]słownik_E+'!$A$1:$G$286,6,0)</f>
        <v>international@hs-niederrhein.de</v>
      </c>
      <c r="S526" s="119" t="s">
        <v>230</v>
      </c>
      <c r="T526" s="119"/>
    </row>
    <row r="527" spans="1:20" s="122" customFormat="1" x14ac:dyDescent="0.25">
      <c r="A527" s="119" t="str">
        <f>VLOOKUP('[1]lista umów'!$F509,'[1]słownik_E+'!$A$1:$G$286,4,0)</f>
        <v>Niemcy</v>
      </c>
      <c r="B527" s="119" t="s">
        <v>629</v>
      </c>
      <c r="C527" s="119" t="str">
        <f>VLOOKUP('[1]lista umów'!$F509,'[1]słownik_E+'!$A$1:$G$286,2,0)</f>
        <v>Hochschule Niederrhein</v>
      </c>
      <c r="D527" s="119" t="str">
        <f>VLOOKUP('[1]lista umów'!$F509,'[1]słownik_E+'!$A$1:$G$286,3,0)</f>
        <v>Niederrhein University of Applied Sciences</v>
      </c>
      <c r="E527" s="119" t="s">
        <v>630</v>
      </c>
      <c r="F527" s="119" t="s">
        <v>21</v>
      </c>
      <c r="G527" s="120">
        <v>47391</v>
      </c>
      <c r="H527" s="119" t="s">
        <v>228</v>
      </c>
      <c r="I527" s="119" t="str">
        <f>VLOOKUP([1]!Tabela1[[#This Row],[wydział]],[1]słownik!$F$2:$G$12,2,0)</f>
        <v>dziedzina nauk społecznych / nauki o zarządzaniu i jakości</v>
      </c>
      <c r="J527" s="119" t="s">
        <v>176</v>
      </c>
      <c r="K527" s="119" t="str">
        <f>VLOOKUP(J527,[1]słownik!$I$2:$J$31,2,0)</f>
        <v>Engineering and Engineering Trades</v>
      </c>
      <c r="L527" s="119" t="s">
        <v>24</v>
      </c>
      <c r="M527" s="121">
        <v>2</v>
      </c>
      <c r="N527" s="121">
        <v>10</v>
      </c>
      <c r="O527" s="121">
        <v>2</v>
      </c>
      <c r="P527" s="121">
        <v>10</v>
      </c>
      <c r="Q527" s="119" t="str">
        <f>VLOOKUP('[1]lista umów'!$F509,'[1]słownik_E+'!$A$1:$G$286,7,0)</f>
        <v>https://www.hs-niederrhein.de/</v>
      </c>
      <c r="R527" s="119" t="str">
        <f>VLOOKUP('[1]lista umów'!$F509,'[1]słownik_E+'!$A$1:$G$286,6,0)</f>
        <v>international@hs-niederrhein.de</v>
      </c>
      <c r="S527" s="119" t="s">
        <v>230</v>
      </c>
      <c r="T527" s="119"/>
    </row>
    <row r="528" spans="1:20" s="122" customFormat="1" x14ac:dyDescent="0.25">
      <c r="A528" s="123" t="str">
        <f>VLOOKUP('[1]lista umów'!$F510,'[1]słownik_E+'!$A$1:$G$286,4,0)</f>
        <v>Niemcy</v>
      </c>
      <c r="B528" s="123" t="s">
        <v>198</v>
      </c>
      <c r="C528" s="123" t="str">
        <f>VLOOKUP('[1]lista umów'!$F510,'[1]słownik_E+'!$A$1:$G$286,2,0)</f>
        <v>Hochschule Offenburg</v>
      </c>
      <c r="D528" s="123" t="str">
        <f>VLOOKUP('[1]lista umów'!$F510,'[1]słownik_E+'!$A$1:$G$286,3,0)</f>
        <v>University of Applied Sciences Offenburg</v>
      </c>
      <c r="E528" s="123" t="s">
        <v>199</v>
      </c>
      <c r="F528" s="123" t="s">
        <v>21</v>
      </c>
      <c r="G528" s="124">
        <v>46660</v>
      </c>
      <c r="H528" s="123" t="s">
        <v>228</v>
      </c>
      <c r="I528" s="123" t="str">
        <f>VLOOKUP([1]!Tabela1[[#This Row],[wydział]],[1]słownik!$F$2:$G$12,2,0)</f>
        <v>dziedzina nauk społecznych / nauki o zarządzaniu i jakości</v>
      </c>
      <c r="J528" s="123" t="s">
        <v>588</v>
      </c>
      <c r="K528" s="123" t="str">
        <f>VLOOKUP(J528,[1]słownik!$I$2:$J$31,2,0)</f>
        <v>Business and Administration</v>
      </c>
      <c r="L528" s="123" t="s">
        <v>24</v>
      </c>
      <c r="M528" s="125">
        <v>2</v>
      </c>
      <c r="N528" s="125">
        <v>12</v>
      </c>
      <c r="O528" s="125">
        <v>2</v>
      </c>
      <c r="P528" s="125">
        <v>12</v>
      </c>
      <c r="Q528" s="123" t="str">
        <f>VLOOKUP('[1]lista umów'!$F510,'[1]słownik_E+'!$A$1:$G$286,7,0)</f>
        <v>www.hs-offenburg.de</v>
      </c>
      <c r="R528" s="123" t="str">
        <f>VLOOKUP('[1]lista umów'!$F510,'[1]słownik_E+'!$A$1:$G$286,6,0)</f>
        <v>incoming@hs-offenburg.de</v>
      </c>
      <c r="S528" s="123" t="s">
        <v>230</v>
      </c>
      <c r="T528" s="123"/>
    </row>
    <row r="529" spans="1:20" s="122" customFormat="1" x14ac:dyDescent="0.25">
      <c r="A529" s="119" t="str">
        <f>VLOOKUP('[1]lista umów'!$F511,'[1]słownik_E+'!$A$1:$G$286,4,0)</f>
        <v>Niemcy</v>
      </c>
      <c r="B529" s="119" t="s">
        <v>631</v>
      </c>
      <c r="C529" s="119" t="str">
        <f>VLOOKUP('[1]lista umów'!$F511,'[1]słownik_E+'!$A$1:$G$286,2,0)</f>
        <v>Universität Rostock</v>
      </c>
      <c r="D529" s="119" t="str">
        <f>VLOOKUP('[1]lista umów'!$F511,'[1]słownik_E+'!$A$1:$G$286,3,0)</f>
        <v>University of Rostock</v>
      </c>
      <c r="E529" s="119" t="s">
        <v>632</v>
      </c>
      <c r="F529" s="119" t="s">
        <v>21</v>
      </c>
      <c r="G529" s="120">
        <v>47026</v>
      </c>
      <c r="H529" s="119" t="s">
        <v>228</v>
      </c>
      <c r="I529" s="119" t="str">
        <f>VLOOKUP([1]!Tabela1[[#This Row],[wydział]],[1]słownik!$F$2:$G$12,2,0)</f>
        <v>dziedzina nauk społecznych / nauki o zarządzaniu i jakości</v>
      </c>
      <c r="J529" s="119" t="s">
        <v>590</v>
      </c>
      <c r="K529" s="119" t="str">
        <f>VLOOKUP(J529,[1]słownik!$I$2:$J$31,2,0)</f>
        <v>Management and Administration</v>
      </c>
      <c r="L529" s="119" t="s">
        <v>90</v>
      </c>
      <c r="M529" s="121">
        <v>2</v>
      </c>
      <c r="N529" s="121">
        <v>12</v>
      </c>
      <c r="O529" s="121">
        <v>2</v>
      </c>
      <c r="P529" s="121">
        <v>12</v>
      </c>
      <c r="Q529" s="119" t="str">
        <f>VLOOKUP('[1]lista umów'!$F511,'[1]słownik_E+'!$A$1:$G$286,7,0)</f>
        <v>www.uni-rostock.de</v>
      </c>
      <c r="R529" s="119" t="str">
        <f>VLOOKUP('[1]lista umów'!$F511,'[1]słownik_E+'!$A$1:$G$286,6,0)</f>
        <v>auslandsamt@uni-rostock.de ; ill.nestke@uni-rostock.de</v>
      </c>
      <c r="S529" s="119" t="s">
        <v>230</v>
      </c>
      <c r="T529" s="119"/>
    </row>
    <row r="530" spans="1:20" s="122" customFormat="1" x14ac:dyDescent="0.25">
      <c r="A530" s="123" t="str">
        <f>VLOOKUP('[1]lista umów'!$F512,'[1]słownik_E+'!$A$1:$G$286,4,0)</f>
        <v>Niemcy</v>
      </c>
      <c r="B530" s="123" t="s">
        <v>631</v>
      </c>
      <c r="C530" s="123" t="str">
        <f>VLOOKUP('[1]lista umów'!$F512,'[1]słownik_E+'!$A$1:$G$286,2,0)</f>
        <v>Universität Rostock</v>
      </c>
      <c r="D530" s="123" t="s">
        <v>633</v>
      </c>
      <c r="E530" s="123" t="s">
        <v>632</v>
      </c>
      <c r="F530" s="123" t="s">
        <v>21</v>
      </c>
      <c r="G530" s="124">
        <v>47026</v>
      </c>
      <c r="H530" s="123" t="s">
        <v>228</v>
      </c>
      <c r="I530" s="123" t="str">
        <f>VLOOKUP([1]!Tabela1[[#This Row],[wydział]],[1]słownik!$F$2:$G$12,2,0)</f>
        <v>dziedzina nauk społecznych / nauki o zarządzaniu i jakości</v>
      </c>
      <c r="J530" s="123" t="s">
        <v>634</v>
      </c>
      <c r="K530" s="123" t="str">
        <f>VLOOKUP(J530,[1]słownik!$I$2:$J$31,2,0)</f>
        <v>Environment</v>
      </c>
      <c r="L530" s="123" t="s">
        <v>90</v>
      </c>
      <c r="M530" s="125">
        <v>2</v>
      </c>
      <c r="N530" s="125">
        <v>12</v>
      </c>
      <c r="O530" s="125">
        <v>2</v>
      </c>
      <c r="P530" s="125">
        <v>12</v>
      </c>
      <c r="Q530" s="123" t="str">
        <f>VLOOKUP('[1]lista umów'!$F512,'[1]słownik_E+'!$A$1:$G$286,7,0)</f>
        <v>www.uni-rostock.de</v>
      </c>
      <c r="R530" s="123" t="str">
        <f>VLOOKUP('[1]lista umów'!$F512,'[1]słownik_E+'!$A$1:$G$286,6,0)</f>
        <v>auslandsamt@uni-rostock.de ; ill.nestke@uni-rostock.de</v>
      </c>
      <c r="S530" s="123" t="s">
        <v>230</v>
      </c>
      <c r="T530" s="123"/>
    </row>
    <row r="531" spans="1:20" s="122" customFormat="1" x14ac:dyDescent="0.25">
      <c r="A531" s="119" t="str">
        <f>VLOOKUP('[1]lista umów'!$F513,'[1]słownik_E+'!$A$1:$G$286,4,0)</f>
        <v>Niemcy</v>
      </c>
      <c r="B531" s="119" t="s">
        <v>635</v>
      </c>
      <c r="C531" s="119" t="str">
        <f>VLOOKUP('[1]lista umów'!$F513,'[1]słownik_E+'!$A$1:$G$286,2,0)</f>
        <v>Hochschule Stralsund</v>
      </c>
      <c r="D531" s="119" t="str">
        <f>VLOOKUP('[1]lista umów'!$F513,'[1]słownik_E+'!$A$1:$G$286,3,0)</f>
        <v>Stralsund University of Applied Sciences</v>
      </c>
      <c r="E531" s="119" t="s">
        <v>636</v>
      </c>
      <c r="F531" s="119" t="s">
        <v>21</v>
      </c>
      <c r="G531" s="120">
        <v>47391</v>
      </c>
      <c r="H531" s="119" t="s">
        <v>228</v>
      </c>
      <c r="I531" s="119" t="str">
        <f>VLOOKUP([1]!Tabela1[[#This Row],[wydział]],[1]słownik!$F$2:$G$12,2,0)</f>
        <v>dziedzina nauk społecznych / nauki o zarządzaniu i jakości</v>
      </c>
      <c r="J531" s="119" t="s">
        <v>588</v>
      </c>
      <c r="K531" s="119" t="str">
        <f>VLOOKUP(J531,[1]słownik!$I$2:$J$31,2,0)</f>
        <v>Business and Administration</v>
      </c>
      <c r="L531" s="119" t="s">
        <v>32</v>
      </c>
      <c r="M531" s="121">
        <v>3</v>
      </c>
      <c r="N531" s="121">
        <v>15</v>
      </c>
      <c r="O531" s="121">
        <v>3</v>
      </c>
      <c r="P531" s="121">
        <v>15</v>
      </c>
      <c r="Q531" s="119" t="str">
        <f>VLOOKUP('[1]lista umów'!$F513,'[1]słownik_E+'!$A$1:$G$286,7,0)</f>
        <v>https://www.hochschule-stralsund.de/</v>
      </c>
      <c r="R531" s="119" t="str">
        <f>VLOOKUP('[1]lista umów'!$F513,'[1]słownik_E+'!$A$1:$G$286,6,0)</f>
        <v>incoming@hochschule-stralsund.de</v>
      </c>
      <c r="S531" s="119" t="s">
        <v>230</v>
      </c>
      <c r="T531" s="119"/>
    </row>
    <row r="532" spans="1:20" s="122" customFormat="1" x14ac:dyDescent="0.25">
      <c r="A532" s="119" t="str">
        <f>VLOOKUP('[1]lista umów'!$F514,'[1]słownik_E+'!$A$1:$G$286,4,0)</f>
        <v>Niemcy</v>
      </c>
      <c r="B532" s="119" t="s">
        <v>637</v>
      </c>
      <c r="C532" s="119" t="str">
        <f>VLOOKUP('[1]lista umów'!$F514,'[1]słownik_E+'!$A$1:$G$286,2,0)</f>
        <v>Universität Paderborn</v>
      </c>
      <c r="D532" s="119" t="str">
        <f>VLOOKUP('[1]lista umów'!$F514,'[1]słownik_E+'!$A$1:$G$286,3,0)</f>
        <v>Universitaet Paderborn</v>
      </c>
      <c r="E532" s="119" t="s">
        <v>638</v>
      </c>
      <c r="F532" s="123" t="s">
        <v>21</v>
      </c>
      <c r="G532" s="120">
        <v>46660</v>
      </c>
      <c r="H532" s="119" t="s">
        <v>228</v>
      </c>
      <c r="I532" s="119" t="str">
        <f>VLOOKUP([1]!Tabela1[[#This Row],[wydział]],[1]słownik!$F$2:$G$12,2,0)</f>
        <v>dziedzina nauk społecznych / nauki o zarządzaniu i jakości</v>
      </c>
      <c r="J532" s="119" t="s">
        <v>588</v>
      </c>
      <c r="K532" s="119" t="str">
        <f>VLOOKUP(J532,[1]słownik!$I$2:$J$31,2,0)</f>
        <v>Business and Administration</v>
      </c>
      <c r="L532" s="119" t="s">
        <v>24</v>
      </c>
      <c r="M532" s="121">
        <v>3</v>
      </c>
      <c r="N532" s="121">
        <v>30</v>
      </c>
      <c r="O532" s="121">
        <v>3</v>
      </c>
      <c r="P532" s="121">
        <v>30</v>
      </c>
      <c r="Q532" s="119" t="str">
        <f>VLOOKUP('[1]lista umów'!$F514,'[1]słownik_E+'!$A$1:$G$286,7,0)</f>
        <v>https://www.uni-paderborn.de/</v>
      </c>
      <c r="R532" s="119" t="str">
        <f>VLOOKUP('[1]lista umów'!$F514,'[1]słownik_E+'!$A$1:$G$286,6,0)</f>
        <v xml:space="preserve">io-erasmus@zv.upb.de; Martina.Schrade@zv.uni-paderborn.de; </v>
      </c>
      <c r="S532" s="119" t="s">
        <v>230</v>
      </c>
      <c r="T532" s="119"/>
    </row>
    <row r="533" spans="1:20" s="122" customFormat="1" x14ac:dyDescent="0.25">
      <c r="A533" s="119" t="str">
        <f>VLOOKUP('[1]lista umów'!$F515,'[1]słownik_E+'!$A$1:$G$286,4,0)</f>
        <v>Niemcy</v>
      </c>
      <c r="B533" s="119" t="s">
        <v>639</v>
      </c>
      <c r="C533" s="119" t="str">
        <f>VLOOKUP('[1]lista umów'!$F515,'[1]słownik_E+'!$A$1:$G$286,2,0)</f>
        <v>Universität Potsdam</v>
      </c>
      <c r="D533" s="119" t="str">
        <f>VLOOKUP('[1]lista umów'!$F515,'[1]słownik_E+'!$A$1:$G$286,3,0)</f>
        <v>University of Potsdam</v>
      </c>
      <c r="E533" s="119" t="s">
        <v>640</v>
      </c>
      <c r="F533" s="119" t="s">
        <v>21</v>
      </c>
      <c r="G533" s="120">
        <v>46660</v>
      </c>
      <c r="H533" s="119" t="s">
        <v>228</v>
      </c>
      <c r="I533" s="119" t="str">
        <f>VLOOKUP([1]!Tabela1[[#This Row],[wydział]],[1]słownik!$F$2:$G$12,2,0)</f>
        <v>dziedzina nauk społecznych / nauki o zarządzaniu i jakości</v>
      </c>
      <c r="J533" s="119" t="s">
        <v>590</v>
      </c>
      <c r="K533" s="119" t="str">
        <f>VLOOKUP(J533,[1]słownik!$I$2:$J$31,2,0)</f>
        <v>Management and Administration</v>
      </c>
      <c r="L533" s="119" t="s">
        <v>24</v>
      </c>
      <c r="M533" s="121">
        <v>2</v>
      </c>
      <c r="N533" s="121">
        <v>10</v>
      </c>
      <c r="O533" s="121"/>
      <c r="P533" s="121"/>
      <c r="Q533" s="119" t="str">
        <f>VLOOKUP('[1]lista umów'!$F515,'[1]słownik_E+'!$A$1:$G$286,7,0)</f>
        <v>http://www.uni-potsdam.de</v>
      </c>
      <c r="R533" s="119" t="str">
        <f>VLOOKUP('[1]lista umów'!$F515,'[1]słownik_E+'!$A$1:$G$286,6,0)</f>
        <v>pia.kettmann@uni-potsdam.de</v>
      </c>
      <c r="S533" s="119" t="s">
        <v>230</v>
      </c>
      <c r="T533" s="119"/>
    </row>
    <row r="534" spans="1:20" s="122" customFormat="1" x14ac:dyDescent="0.25">
      <c r="A534" s="119" t="str">
        <f>VLOOKUP('[1]lista umów'!$F516,'[1]słownik_E+'!$A$1:$G$286,4,0)</f>
        <v>Niemcy</v>
      </c>
      <c r="B534" s="119" t="s">
        <v>464</v>
      </c>
      <c r="C534" s="119" t="str">
        <f>VLOOKUP('[1]lista umów'!$F516,'[1]słownik_E+'!$A$1:$G$286,2,0)</f>
        <v>Technische Hochschule Wildau</v>
      </c>
      <c r="D534" s="119" t="str">
        <f>VLOOKUP('[1]lista umów'!$F516,'[1]słownik_E+'!$A$1:$G$286,3,0)</f>
        <v>Technical University of Applied Sciences Wildau</v>
      </c>
      <c r="E534" s="119" t="s">
        <v>465</v>
      </c>
      <c r="F534" s="123" t="s">
        <v>21</v>
      </c>
      <c r="G534" s="120">
        <v>47026</v>
      </c>
      <c r="H534" s="119" t="s">
        <v>228</v>
      </c>
      <c r="I534" s="119" t="str">
        <f>VLOOKUP([1]!Tabela1[[#This Row],[wydział]],[1]słownik!$F$2:$G$12,2,0)</f>
        <v>dziedzina nauk społecznych / nauki o zarządzaniu i jakości</v>
      </c>
      <c r="J534" s="119" t="s">
        <v>590</v>
      </c>
      <c r="K534" s="119" t="str">
        <f>VLOOKUP(J534,[1]słownik!$I$2:$J$31,2,0)</f>
        <v>Management and Administration</v>
      </c>
      <c r="L534" s="119" t="s">
        <v>32</v>
      </c>
      <c r="M534" s="121">
        <v>2</v>
      </c>
      <c r="N534" s="121">
        <v>12</v>
      </c>
      <c r="O534" s="121">
        <v>2</v>
      </c>
      <c r="P534" s="121">
        <v>12</v>
      </c>
      <c r="Q534" s="119" t="str">
        <f>VLOOKUP('[1]lista umów'!$F516,'[1]słownik_E+'!$A$1:$G$286,7,0)</f>
        <v>https://www.th-wildau.de/</v>
      </c>
      <c r="R534" s="119" t="str">
        <f>VLOOKUP('[1]lista umów'!$F516,'[1]słownik_E+'!$A$1:$G$286,6,0)</f>
        <v xml:space="preserve">angelika.schubert@th-wildau.de </v>
      </c>
      <c r="S534" s="119" t="s">
        <v>230</v>
      </c>
      <c r="T534" s="123"/>
    </row>
    <row r="535" spans="1:20" s="122" customFormat="1" x14ac:dyDescent="0.25">
      <c r="A535" s="119" t="str">
        <f>VLOOKUP('[1]lista umów'!$F517,'[1]słownik_E+'!$A$1:$G$286,4,0)</f>
        <v>Portugalia</v>
      </c>
      <c r="B535" s="119" t="s">
        <v>329</v>
      </c>
      <c r="C535" s="119" t="str">
        <f>VLOOKUP('[1]lista umów'!$F517,'[1]słownik_E+'!$A$1:$G$286,2,0)</f>
        <v>Instituto Politécnico de Coimbra</v>
      </c>
      <c r="D535" s="119" t="str">
        <f>VLOOKUP('[1]lista umów'!$F517,'[1]słownik_E+'!$A$1:$G$286,3,0)</f>
        <v>Polytechnic Institute of Coimbra</v>
      </c>
      <c r="E535" s="119" t="s">
        <v>330</v>
      </c>
      <c r="F535" s="119" t="s">
        <v>21</v>
      </c>
      <c r="G535" s="120">
        <v>47391</v>
      </c>
      <c r="H535" s="119" t="s">
        <v>228</v>
      </c>
      <c r="I535" s="119" t="str">
        <f>VLOOKUP([1]!Tabela1[[#This Row],[wydział]],[1]słownik!$F$2:$G$12,2,0)</f>
        <v>dziedzina nauk społecznych / nauki o zarządzaniu i jakości</v>
      </c>
      <c r="J535" s="119" t="s">
        <v>176</v>
      </c>
      <c r="K535" s="119" t="str">
        <f>VLOOKUP(J535,[1]słownik!$I$2:$J$31,2,0)</f>
        <v>Engineering and Engineering Trades</v>
      </c>
      <c r="L535" s="119" t="s">
        <v>24</v>
      </c>
      <c r="M535" s="121">
        <v>2</v>
      </c>
      <c r="N535" s="121">
        <v>10</v>
      </c>
      <c r="O535" s="121">
        <v>2</v>
      </c>
      <c r="P535" s="121">
        <v>10</v>
      </c>
      <c r="Q535" s="119" t="str">
        <f>VLOOKUP('[1]lista umów'!$F517,'[1]słownik_E+'!$A$1:$G$286,7,0)</f>
        <v>https://www.ipc.pt/</v>
      </c>
      <c r="R535" s="119" t="str">
        <f>VLOOKUP('[1]lista umów'!$F517,'[1]słownik_E+'!$A$1:$G$286,6,0)</f>
        <v xml:space="preserve">dga.sri@ipc.pt ;dri agreements &lt;dri.agreements@uc.pt&gt;; </v>
      </c>
      <c r="S535" s="119" t="s">
        <v>230</v>
      </c>
      <c r="T535" s="119"/>
    </row>
    <row r="536" spans="1:20" s="122" customFormat="1" x14ac:dyDescent="0.25">
      <c r="A536" s="119" t="str">
        <f>VLOOKUP('[1]lista umów'!$F518,'[1]słownik_E+'!$A$1:$G$286,4,0)</f>
        <v>Portugalia</v>
      </c>
      <c r="B536" s="119" t="s">
        <v>525</v>
      </c>
      <c r="C536" s="119" t="str">
        <f>VLOOKUP('[1]lista umów'!$F518,'[1]słownik_E+'!$A$1:$G$286,2,0)</f>
        <v>Universidade da Beira Interior</v>
      </c>
      <c r="D536" s="119" t="str">
        <f>VLOOKUP('[1]lista umów'!$F518,'[1]słownik_E+'!$A$1:$G$286,3,0)</f>
        <v>University of Beira Interior</v>
      </c>
      <c r="E536" s="119" t="s">
        <v>526</v>
      </c>
      <c r="F536" s="123" t="s">
        <v>21</v>
      </c>
      <c r="G536" s="120">
        <v>46660</v>
      </c>
      <c r="H536" s="119" t="s">
        <v>228</v>
      </c>
      <c r="I536" s="119" t="str">
        <f>VLOOKUP([1]!Tabela1[[#This Row],[wydział]],[1]słownik!$F$2:$G$12,2,0)</f>
        <v>dziedzina nauk społecznych / nauki o zarządzaniu i jakości</v>
      </c>
      <c r="J536" s="119" t="s">
        <v>588</v>
      </c>
      <c r="K536" s="119" t="str">
        <f>VLOOKUP(J536,[1]słownik!$I$2:$J$31,2,0)</f>
        <v>Business and Administration</v>
      </c>
      <c r="L536" s="119" t="s">
        <v>24</v>
      </c>
      <c r="M536" s="121">
        <v>3</v>
      </c>
      <c r="N536" s="121">
        <v>18</v>
      </c>
      <c r="O536" s="121">
        <v>3</v>
      </c>
      <c r="P536" s="121">
        <v>18</v>
      </c>
      <c r="Q536" s="119" t="str">
        <f>VLOOKUP('[1]lista umów'!$F518,'[1]słownik_E+'!$A$1:$G$286,7,0)</f>
        <v>https://www.ubi.pt/</v>
      </c>
      <c r="R536" s="119" t="str">
        <f>VLOOKUP('[1]lista umów'!$F518,'[1]słownik_E+'!$A$1:$G$286,6,0)</f>
        <v xml:space="preserve">vrensino@ubi.pt; erasmus.mobilidade@ubi.pt </v>
      </c>
      <c r="S536" s="119" t="s">
        <v>230</v>
      </c>
      <c r="T536" s="119"/>
    </row>
    <row r="537" spans="1:20" s="122" customFormat="1" x14ac:dyDescent="0.25">
      <c r="A537" s="119" t="str">
        <f>VLOOKUP('[1]lista umów'!$F519,'[1]słownik_E+'!$A$1:$G$286,4,0)</f>
        <v>Portugalia</v>
      </c>
      <c r="B537" s="119" t="s">
        <v>331</v>
      </c>
      <c r="C537" s="119" t="str">
        <f>VLOOKUP('[1]lista umów'!$F519,'[1]słownik_E+'!$A$1:$G$286,2,0)</f>
        <v>Universidade do Minho</v>
      </c>
      <c r="D537" s="119" t="str">
        <f>VLOOKUP('[1]lista umów'!$F519,'[1]słownik_E+'!$A$1:$G$286,3,0)</f>
        <v>Universidade do Minho</v>
      </c>
      <c r="E537" s="119" t="s">
        <v>332</v>
      </c>
      <c r="F537" s="119" t="s">
        <v>21</v>
      </c>
      <c r="G537" s="120">
        <v>47391</v>
      </c>
      <c r="H537" s="119" t="s">
        <v>228</v>
      </c>
      <c r="I537" s="119" t="str">
        <f>VLOOKUP([1]!Tabela1[[#This Row],[wydział]],[1]słownik!$F$2:$G$12,2,0)</f>
        <v>dziedzina nauk społecznych / nauki o zarządzaniu i jakości</v>
      </c>
      <c r="J537" s="119" t="s">
        <v>600</v>
      </c>
      <c r="K537" s="119" t="str">
        <f>VLOOKUP(J537,[1]słownik!$I$2:$J$31,2,0)</f>
        <v>Manufacturing and Processing</v>
      </c>
      <c r="L537" s="119" t="s">
        <v>24</v>
      </c>
      <c r="M537" s="121">
        <v>3</v>
      </c>
      <c r="N537" s="121">
        <v>30</v>
      </c>
      <c r="O537" s="121">
        <v>3</v>
      </c>
      <c r="P537" s="121">
        <v>30</v>
      </c>
      <c r="Q537" s="119" t="str">
        <f>VLOOKUP('[1]lista umów'!$F519,'[1]słownik_E+'!$A$1:$G$286,7,0)</f>
        <v>https://www.uminho.pt/</v>
      </c>
      <c r="R537" s="119" t="str">
        <f>VLOOKUP('[1]lista umów'!$F519,'[1]słownik_E+'!$A$1:$G$286,6,0)</f>
        <v xml:space="preserve">sri@sri.uminho.pt </v>
      </c>
      <c r="S537" s="119" t="s">
        <v>230</v>
      </c>
      <c r="T537" s="119"/>
    </row>
    <row r="538" spans="1:20" s="122" customFormat="1" x14ac:dyDescent="0.25">
      <c r="A538" s="123" t="str">
        <f>VLOOKUP('[1]lista umów'!$F520,'[1]słownik_E+'!$A$1:$G$286,4,0)</f>
        <v>Portugalia</v>
      </c>
      <c r="B538" s="123" t="s">
        <v>334</v>
      </c>
      <c r="C538" s="123" t="str">
        <f>VLOOKUP('[1]lista umów'!$F520,'[1]słownik_E+'!$A$1:$G$286,2,0)</f>
        <v>Instituto Politécnico de Portalegre</v>
      </c>
      <c r="D538" s="123" t="str">
        <f>VLOOKUP('[1]lista umów'!$F520,'[1]słownik_E+'!$A$1:$G$286,3,0)</f>
        <v>Polytechnic Institute of Portalegre</v>
      </c>
      <c r="E538" s="123" t="s">
        <v>335</v>
      </c>
      <c r="F538" s="123" t="s">
        <v>21</v>
      </c>
      <c r="G538" s="124">
        <v>47391</v>
      </c>
      <c r="H538" s="123" t="s">
        <v>228</v>
      </c>
      <c r="I538" s="123" t="str">
        <f>VLOOKUP([1]!Tabela1[[#This Row],[wydział]],[1]słownik!$F$2:$G$12,2,0)</f>
        <v>dziedzina nauk społecznych / nauki o zarządzaniu i jakości</v>
      </c>
      <c r="J538" s="123" t="s">
        <v>588</v>
      </c>
      <c r="K538" s="123" t="str">
        <f>VLOOKUP(J538,[1]słownik!$I$2:$J$31,2,0)</f>
        <v>Business and Administration</v>
      </c>
      <c r="L538" s="123" t="s">
        <v>24</v>
      </c>
      <c r="M538" s="125">
        <v>3</v>
      </c>
      <c r="N538" s="125">
        <v>5</v>
      </c>
      <c r="O538" s="125">
        <v>3</v>
      </c>
      <c r="P538" s="125">
        <v>5</v>
      </c>
      <c r="Q538" s="123" t="str">
        <f>VLOOKUP('[1]lista umów'!$F520,'[1]słownik_E+'!$A$1:$G$286,7,0)</f>
        <v>https://www.ipportalegre.pt/</v>
      </c>
      <c r="R538" s="123" t="str">
        <f>VLOOKUP('[1]lista umów'!$F520,'[1]słownik_E+'!$A$1:$G$286,6,0)</f>
        <v xml:space="preserve">carlos.afonso@ipportalegre.pt </v>
      </c>
      <c r="S538" s="123" t="s">
        <v>230</v>
      </c>
      <c r="T538" s="123"/>
    </row>
    <row r="539" spans="1:20" s="122" customFormat="1" x14ac:dyDescent="0.25">
      <c r="A539" s="119" t="str">
        <f>VLOOKUP('[1]lista umów'!$F521,'[1]słownik_E+'!$A$1:$G$286,4,0)</f>
        <v>Portugalia</v>
      </c>
      <c r="B539" s="119" t="s">
        <v>202</v>
      </c>
      <c r="C539" s="119" t="str">
        <f>VLOOKUP('[1]lista umów'!$F521,'[1]słownik_E+'!$A$1:$G$286,2,0)</f>
        <v>Universidade do Porto</v>
      </c>
      <c r="D539" s="119" t="str">
        <f>VLOOKUP('[1]lista umów'!$F521,'[1]słownik_E+'!$A$1:$G$286,3,0)</f>
        <v>Universidade do Porto</v>
      </c>
      <c r="E539" s="119" t="s">
        <v>204</v>
      </c>
      <c r="F539" s="119" t="s">
        <v>21</v>
      </c>
      <c r="G539" s="120">
        <v>47026</v>
      </c>
      <c r="H539" s="119" t="s">
        <v>228</v>
      </c>
      <c r="I539" s="119" t="str">
        <f>VLOOKUP([1]!Tabela1[[#This Row],[wydział]],[1]słownik!$F$2:$G$12,2,0)</f>
        <v>dziedzina nauk społecznych / nauki o zarządzaniu i jakości</v>
      </c>
      <c r="J539" s="119" t="s">
        <v>482</v>
      </c>
      <c r="K539" s="119" t="s">
        <v>483</v>
      </c>
      <c r="L539" s="119" t="s">
        <v>24</v>
      </c>
      <c r="M539" s="121">
        <v>2</v>
      </c>
      <c r="N539" s="121">
        <v>10</v>
      </c>
      <c r="O539" s="121">
        <v>2</v>
      </c>
      <c r="P539" s="121">
        <v>10</v>
      </c>
      <c r="Q539" s="119" t="str">
        <f>VLOOKUP('[1]lista umów'!$F521,'[1]słownik_E+'!$A$1:$G$286,7,0)</f>
        <v>https://www.up.pt/</v>
      </c>
      <c r="R539" s="119" t="str">
        <f>VLOOKUP('[1]lista umów'!$F521,'[1]słownik_E+'!$A$1:$G$286,6,0)</f>
        <v xml:space="preserve">sri@reit.up.pt    ; international@fe.up.pt ; "FEUP incoming" &lt;incoming@fe.up.pt&gt;; </v>
      </c>
      <c r="S539" s="119" t="s">
        <v>230</v>
      </c>
      <c r="T539" s="119"/>
    </row>
    <row r="540" spans="1:20" s="122" customFormat="1" x14ac:dyDescent="0.25">
      <c r="A540" s="119" t="str">
        <f>VLOOKUP('[1]lista umów'!$F522,'[1]słownik_E+'!$A$1:$G$286,4,0)</f>
        <v>Portugalia</v>
      </c>
      <c r="B540" s="119" t="s">
        <v>245</v>
      </c>
      <c r="C540" s="119" t="str">
        <f>VLOOKUP('[1]lista umów'!$F522,'[1]słownik_E+'!$A$1:$G$286,2,0)</f>
        <v>Instituto Politécnico de Viseu</v>
      </c>
      <c r="D540" s="119" t="str">
        <f>VLOOKUP('[1]lista umów'!$F522,'[1]słownik_E+'!$A$1:$G$286,3,0)</f>
        <v>Polytechnic Institute of Viseu</v>
      </c>
      <c r="E540" s="119" t="s">
        <v>246</v>
      </c>
      <c r="F540" s="123" t="s">
        <v>21</v>
      </c>
      <c r="G540" s="120">
        <v>47391</v>
      </c>
      <c r="H540" s="119" t="s">
        <v>228</v>
      </c>
      <c r="I540" s="119" t="str">
        <f>VLOOKUP([1]!Tabela1[[#This Row],[wydział]],[1]słownik!$F$2:$G$12,2,0)</f>
        <v>dziedzina nauk społecznych / nauki o zarządzaniu i jakości</v>
      </c>
      <c r="J540" s="119" t="s">
        <v>590</v>
      </c>
      <c r="K540" s="119" t="str">
        <f>VLOOKUP(J540,[1]słownik!$I$2:$J$31,2,0)</f>
        <v>Management and Administration</v>
      </c>
      <c r="L540" s="119" t="s">
        <v>24</v>
      </c>
      <c r="M540" s="121">
        <v>2</v>
      </c>
      <c r="N540" s="121">
        <v>10</v>
      </c>
      <c r="O540" s="121">
        <v>2</v>
      </c>
      <c r="P540" s="121">
        <v>10</v>
      </c>
      <c r="Q540" s="119" t="str">
        <f>VLOOKUP('[1]lista umów'!$F522,'[1]słownik_E+'!$A$1:$G$286,7,0)</f>
        <v>https://www.ipv.pt/</v>
      </c>
      <c r="R540" s="119" t="str">
        <f>VLOOKUP('[1]lista umów'!$F522,'[1]słownik_E+'!$A$1:$G$286,6,0)</f>
        <v>internationaloffice@sc.ipv.pt</v>
      </c>
      <c r="S540" s="119" t="s">
        <v>230</v>
      </c>
      <c r="T540" s="119"/>
    </row>
    <row r="541" spans="1:20" s="122" customFormat="1" x14ac:dyDescent="0.25">
      <c r="A541" s="119" t="str">
        <f>VLOOKUP('[1]lista umów'!$F523,'[1]słownik_E+'!$A$1:$G$286,4,0)</f>
        <v>Rumunia</v>
      </c>
      <c r="B541" s="119" t="s">
        <v>527</v>
      </c>
      <c r="C541" s="119" t="str">
        <f>VLOOKUP('[1]lista umów'!$F523,'[1]słownik_E+'!$A$1:$G$286,2,0)</f>
        <v>Academia de Studii Economice din București</v>
      </c>
      <c r="D541" s="119" t="str">
        <f>VLOOKUP('[1]lista umów'!$F523,'[1]słownik_E+'!$A$1:$G$286,3,0)</f>
        <v>Bucharest University of Economic Studies</v>
      </c>
      <c r="E541" s="119" t="s">
        <v>641</v>
      </c>
      <c r="F541" s="119" t="s">
        <v>21</v>
      </c>
      <c r="G541" s="120">
        <v>46660</v>
      </c>
      <c r="H541" s="119" t="s">
        <v>228</v>
      </c>
      <c r="I541" s="119" t="str">
        <f>VLOOKUP([1]!Tabela1[[#This Row],[wydział]],[1]słownik!$F$2:$G$12,2,0)</f>
        <v>dziedzina nauk społecznych / nauki o zarządzaniu i jakości</v>
      </c>
      <c r="J541" s="119" t="s">
        <v>590</v>
      </c>
      <c r="K541" s="119" t="str">
        <f>VLOOKUP(J541,[1]słownik!$I$2:$J$31,2,0)</f>
        <v>Management and Administration</v>
      </c>
      <c r="L541" s="119" t="s">
        <v>24</v>
      </c>
      <c r="M541" s="121">
        <v>2</v>
      </c>
      <c r="N541" s="121">
        <v>10</v>
      </c>
      <c r="O541" s="121">
        <v>2</v>
      </c>
      <c r="P541" s="121">
        <v>10</v>
      </c>
      <c r="Q541" s="119" t="str">
        <f>VLOOKUP('[1]lista umów'!$F523,'[1]słownik_E+'!$A$1:$G$286,7,0)</f>
        <v>https://ase.ro/</v>
      </c>
      <c r="R541" s="119" t="str">
        <f>VLOOKUP('[1]lista umów'!$F523,'[1]słownik_E+'!$A$1:$G$286,6,0)</f>
        <v>international@ase.ro</v>
      </c>
      <c r="S541" s="119" t="s">
        <v>230</v>
      </c>
      <c r="T541" s="119"/>
    </row>
    <row r="542" spans="1:20" s="122" customFormat="1" x14ac:dyDescent="0.25">
      <c r="A542" s="123" t="str">
        <f>VLOOKUP('[1]lista umów'!$F524,'[1]słownik_E+'!$A$1:$G$286,4,0)</f>
        <v>Rumunia</v>
      </c>
      <c r="B542" s="123" t="s">
        <v>527</v>
      </c>
      <c r="C542" s="123" t="str">
        <f>VLOOKUP('[1]lista umów'!$F524,'[1]słownik_E+'!$A$1:$G$286,2,0)</f>
        <v>Universitatea Națională de Știință și Tehnologie POLITEHNICA București</v>
      </c>
      <c r="D542" s="123" t="str">
        <f>VLOOKUP('[1]lista umów'!$F524,'[1]słownik_E+'!$A$1:$G$286,3,0)</f>
        <v>National University of Science and Technology Politechnica Bucharest</v>
      </c>
      <c r="E542" s="123" t="s">
        <v>528</v>
      </c>
      <c r="F542" s="123" t="s">
        <v>21</v>
      </c>
      <c r="G542" s="124">
        <v>46660</v>
      </c>
      <c r="H542" s="123" t="s">
        <v>228</v>
      </c>
      <c r="I542" s="123" t="str">
        <f>VLOOKUP([1]!Tabela1[[#This Row],[wydział]],[1]słownik!$F$2:$G$12,2,0)</f>
        <v>dziedzina nauk społecznych / nauki o zarządzaniu i jakości</v>
      </c>
      <c r="J542" s="123" t="s">
        <v>590</v>
      </c>
      <c r="K542" s="123" t="str">
        <f>VLOOKUP(J542,[1]słownik!$I$2:$J$31,2,0)</f>
        <v>Management and Administration</v>
      </c>
      <c r="L542" s="123" t="s">
        <v>24</v>
      </c>
      <c r="M542" s="125">
        <v>2</v>
      </c>
      <c r="N542" s="125">
        <v>12</v>
      </c>
      <c r="O542" s="125">
        <v>2</v>
      </c>
      <c r="P542" s="125">
        <v>12</v>
      </c>
      <c r="Q542" s="123" t="str">
        <f>VLOOKUP('[1]lista umów'!$F524,'[1]słownik_E+'!$A$1:$G$286,7,0)</f>
        <v>https://upb.ro/</v>
      </c>
      <c r="R542" s="123" t="str">
        <f>VLOOKUP('[1]lista umów'!$F524,'[1]słownik_E+'!$A$1:$G$286,6,0)</f>
        <v>socrates@rectorat.pub.ro;elisabeth.lazarou@upb.ro</v>
      </c>
      <c r="S542" s="123" t="s">
        <v>230</v>
      </c>
      <c r="T542" s="123"/>
    </row>
    <row r="543" spans="1:20" s="122" customFormat="1" x14ac:dyDescent="0.25">
      <c r="A543" s="119" t="str">
        <f>VLOOKUP('[1]lista umów'!$F525,'[1]słownik_E+'!$A$1:$G$286,4,0)</f>
        <v>Rumunia</v>
      </c>
      <c r="B543" s="119" t="s">
        <v>532</v>
      </c>
      <c r="C543" s="119" t="str">
        <f>VLOOKUP('[1]lista umów'!$F525,'[1]słownik_E+'!$A$1:$G$286,2,0)</f>
        <v>Universitatea Tehnică „Gheorghe Asachi” din Iași</v>
      </c>
      <c r="D543" s="119" t="str">
        <f>VLOOKUP('[1]lista umów'!$F525,'[1]słownik_E+'!$A$1:$G$286,3,0)</f>
        <v>Technical University of Iasi "Gheorghe Asachi"</v>
      </c>
      <c r="E543" s="119" t="s">
        <v>533</v>
      </c>
      <c r="F543" s="119" t="s">
        <v>21</v>
      </c>
      <c r="G543" s="120">
        <v>46660</v>
      </c>
      <c r="H543" s="119" t="s">
        <v>228</v>
      </c>
      <c r="I543" s="119" t="str">
        <f>VLOOKUP([1]!Tabela1[[#This Row],[wydział]],[1]słownik!$F$2:$G$12,2,0)</f>
        <v>dziedzina nauk społecznych / nauki o zarządzaniu i jakości</v>
      </c>
      <c r="J543" s="119" t="s">
        <v>590</v>
      </c>
      <c r="K543" s="119" t="str">
        <f>VLOOKUP(J543,[1]słownik!$I$2:$J$31,2,0)</f>
        <v>Management and Administration</v>
      </c>
      <c r="L543" s="119" t="s">
        <v>24</v>
      </c>
      <c r="M543" s="121">
        <v>2</v>
      </c>
      <c r="N543" s="121">
        <v>10</v>
      </c>
      <c r="O543" s="121">
        <v>2</v>
      </c>
      <c r="P543" s="121">
        <v>10</v>
      </c>
      <c r="Q543" s="119" t="str">
        <f>VLOOKUP('[1]lista umów'!$F525,'[1]słownik_E+'!$A$1:$G$286,7,0)</f>
        <v>https://www.tuiasi.ro/</v>
      </c>
      <c r="R543" s="119" t="str">
        <f>VLOOKUP('[1]lista umów'!$F525,'[1]słownik_E+'!$A$1:$G$286,6,0)</f>
        <v>international@tuiasi.ro</v>
      </c>
      <c r="S543" s="119" t="s">
        <v>230</v>
      </c>
      <c r="T543" s="119"/>
    </row>
    <row r="544" spans="1:20" s="122" customFormat="1" x14ac:dyDescent="0.25">
      <c r="A544" s="123" t="str">
        <f>VLOOKUP('[1]lista umów'!$F526,'[1]słownik_E+'!$A$1:$G$286,4,0)</f>
        <v>Rumunia</v>
      </c>
      <c r="B544" s="123" t="s">
        <v>336</v>
      </c>
      <c r="C544" s="123" t="str">
        <f>VLOOKUP('[1]lista umów'!$F526,'[1]słownik_E+'!$A$1:$G$286,2,0)</f>
        <v>Universitatea Babeș-Bolyai</v>
      </c>
      <c r="D544" s="123" t="str">
        <f>VLOOKUP('[1]lista umów'!$F526,'[1]słownik_E+'!$A$1:$G$286,3,0)</f>
        <v>Babes-Bolyai University</v>
      </c>
      <c r="E544" s="123" t="s">
        <v>337</v>
      </c>
      <c r="F544" s="123" t="s">
        <v>21</v>
      </c>
      <c r="G544" s="124">
        <v>47391</v>
      </c>
      <c r="H544" s="123" t="s">
        <v>228</v>
      </c>
      <c r="I544" s="123" t="str">
        <f>VLOOKUP([1]!Tabela1[[#This Row],[wydział]],[1]słownik!$F$2:$G$12,2,0)</f>
        <v>dziedzina nauk społecznych / nauki o zarządzaniu i jakości</v>
      </c>
      <c r="J544" s="123" t="s">
        <v>425</v>
      </c>
      <c r="K544" s="123" t="str">
        <f>VLOOKUP(J544,[1]słownik!$I$2:$J$31,2,0)</f>
        <v>Mechanics and Metal Trades</v>
      </c>
      <c r="L544" s="123" t="s">
        <v>32</v>
      </c>
      <c r="M544" s="125">
        <v>2</v>
      </c>
      <c r="N544" s="125">
        <v>6</v>
      </c>
      <c r="O544" s="125">
        <v>2</v>
      </c>
      <c r="P544" s="125">
        <v>6</v>
      </c>
      <c r="Q544" s="123" t="str">
        <f>VLOOKUP('[1]lista umów'!$F526,'[1]słownik_E+'!$A$1:$G$286,7,0)</f>
        <v>https://www.ubbcluj.ro/</v>
      </c>
      <c r="R544" s="123" t="str">
        <f>VLOOKUP('[1]lista umów'!$F526,'[1]słownik_E+'!$A$1:$G$286,6,0)</f>
        <v>contact@ubbcluj.ro</v>
      </c>
      <c r="S544" s="123" t="s">
        <v>230</v>
      </c>
      <c r="T544" s="123"/>
    </row>
    <row r="545" spans="1:20" s="122" customFormat="1" x14ac:dyDescent="0.25">
      <c r="A545" s="119" t="str">
        <f>VLOOKUP('[1]lista umów'!$F527,'[1]słownik_E+'!$A$1:$G$286,4,0)</f>
        <v>Słowacja</v>
      </c>
      <c r="B545" s="119" t="s">
        <v>642</v>
      </c>
      <c r="C545" s="119" t="str">
        <f>VLOOKUP('[1]lista umów'!$F527,'[1]słownik_E+'!$A$1:$G$286,2,0)</f>
        <v>Univerzita Mateja Bela v Banskej Bystrici</v>
      </c>
      <c r="D545" s="119" t="str">
        <f>VLOOKUP('[1]lista umów'!$F527,'[1]słownik_E+'!$A$1:$G$286,3,0)</f>
        <v>Matej Bel University</v>
      </c>
      <c r="E545" s="119" t="s">
        <v>643</v>
      </c>
      <c r="F545" s="119" t="s">
        <v>21</v>
      </c>
      <c r="G545" s="120">
        <v>47391</v>
      </c>
      <c r="H545" s="119" t="s">
        <v>228</v>
      </c>
      <c r="I545" s="119" t="str">
        <f>VLOOKUP([1]!Tabela1[[#This Row],[wydział]],[1]słownik!$F$2:$G$12,2,0)</f>
        <v>dziedzina nauk społecznych / nauki o zarządzaniu i jakości</v>
      </c>
      <c r="J545" s="119" t="s">
        <v>588</v>
      </c>
      <c r="K545" s="119" t="str">
        <f>VLOOKUP(J545,[1]słownik!$I$2:$J$31,2,0)</f>
        <v>Business and Administration</v>
      </c>
      <c r="L545" s="119" t="s">
        <v>24</v>
      </c>
      <c r="M545" s="121">
        <v>2</v>
      </c>
      <c r="N545" s="121">
        <v>12</v>
      </c>
      <c r="O545" s="121">
        <v>2</v>
      </c>
      <c r="P545" s="121">
        <v>12</v>
      </c>
      <c r="Q545" s="119" t="str">
        <f>VLOOKUP('[1]lista umów'!$F527,'[1]słownik_E+'!$A$1:$G$286,7,0)</f>
        <v>www.umb.sk</v>
      </c>
      <c r="R545" s="119" t="str">
        <f>VLOOKUP('[1]lista umów'!$F527,'[1]słownik_E+'!$A$1:$G$286,6,0)</f>
        <v xml:space="preserve">jana.prasovska@umb.sk ; alena.dobrotova@umb.sk </v>
      </c>
      <c r="S545" s="119" t="s">
        <v>230</v>
      </c>
      <c r="T545" s="119"/>
    </row>
    <row r="546" spans="1:20" s="122" customFormat="1" x14ac:dyDescent="0.25">
      <c r="A546" s="123" t="str">
        <f>VLOOKUP('[1]lista umów'!$F528,'[1]słownik_E+'!$A$1:$G$286,4,0)</f>
        <v>Słowacja</v>
      </c>
      <c r="B546" s="123" t="s">
        <v>540</v>
      </c>
      <c r="C546" s="123" t="str">
        <f>VLOOKUP('[1]lista umów'!$F528,'[1]słownik_E+'!$A$1:$G$286,2,0)</f>
        <v>Slovenská technická univerzita v Bratislave</v>
      </c>
      <c r="D546" s="123" t="str">
        <f>VLOOKUP('[1]lista umów'!$F528,'[1]słownik_E+'!$A$1:$G$286,3,0)</f>
        <v>Slovak University of Technology in Bratislava</v>
      </c>
      <c r="E546" s="123" t="s">
        <v>541</v>
      </c>
      <c r="F546" s="123" t="s">
        <v>21</v>
      </c>
      <c r="G546" s="124">
        <v>46660</v>
      </c>
      <c r="H546" s="123" t="s">
        <v>228</v>
      </c>
      <c r="I546" s="123" t="str">
        <f>VLOOKUP([1]!Tabela1[[#This Row],[wydział]],[1]słownik!$F$2:$G$12,2,0)</f>
        <v>dziedzina nauk społecznych / nauki o zarządzaniu i jakości</v>
      </c>
      <c r="J546" s="123" t="s">
        <v>644</v>
      </c>
      <c r="K546" s="123" t="s">
        <v>609</v>
      </c>
      <c r="L546" s="123" t="s">
        <v>24</v>
      </c>
      <c r="M546" s="125">
        <v>2</v>
      </c>
      <c r="N546" s="125">
        <v>12</v>
      </c>
      <c r="O546" s="125">
        <v>2</v>
      </c>
      <c r="P546" s="125">
        <v>12</v>
      </c>
      <c r="Q546" s="123" t="str">
        <f>VLOOKUP('[1]lista umów'!$F528,'[1]słownik_E+'!$A$1:$G$286,7,0)</f>
        <v>www.stuba.sk</v>
      </c>
      <c r="R546" s="123" t="str">
        <f>VLOOKUP('[1]lista umów'!$F528,'[1]słownik_E+'!$A$1:$G$286,6,0)</f>
        <v>elena.trochtova@stuba.sk</v>
      </c>
      <c r="S546" s="123" t="s">
        <v>230</v>
      </c>
      <c r="T546" s="123"/>
    </row>
    <row r="547" spans="1:20" s="122" customFormat="1" x14ac:dyDescent="0.25">
      <c r="A547" s="123" t="str">
        <f>VLOOKUP('[1]lista umów'!$F530,'[1]słownik_E+'!$A$1:$G$286,4,0)</f>
        <v>Słowenia</v>
      </c>
      <c r="B547" s="123" t="s">
        <v>340</v>
      </c>
      <c r="C547" s="123" t="str">
        <f>VLOOKUP('[1]lista umów'!$F530,'[1]słownik_E+'!$A$1:$G$286,2,0)</f>
        <v>Univerza v Mariboru</v>
      </c>
      <c r="D547" s="123" t="str">
        <f>VLOOKUP('[1]lista umów'!$F530,'[1]słownik_E+'!$A$1:$G$286,3,0)</f>
        <v>University of Maribor</v>
      </c>
      <c r="E547" s="123" t="s">
        <v>341</v>
      </c>
      <c r="F547" s="123" t="s">
        <v>21</v>
      </c>
      <c r="G547" s="124">
        <v>47391</v>
      </c>
      <c r="H547" s="123" t="s">
        <v>228</v>
      </c>
      <c r="I547" s="123" t="str">
        <f>VLOOKUP([1]!Tabela1[[#This Row],[wydział]],[1]słownik!$F$2:$G$12,2,0)</f>
        <v>dziedzina nauk społecznych / nauki o zarządzaniu i jakości</v>
      </c>
      <c r="J547" s="123" t="s">
        <v>590</v>
      </c>
      <c r="K547" s="123" t="str">
        <f>VLOOKUP(J547,[1]słownik!$I$2:$J$31,2,0)</f>
        <v>Management and Administration</v>
      </c>
      <c r="L547" s="123" t="s">
        <v>24</v>
      </c>
      <c r="M547" s="125">
        <v>2</v>
      </c>
      <c r="N547" s="125">
        <v>10</v>
      </c>
      <c r="O547" s="125">
        <v>2</v>
      </c>
      <c r="P547" s="125">
        <v>10</v>
      </c>
      <c r="Q547" s="123" t="str">
        <f>VLOOKUP('[1]lista umów'!$F530,'[1]słownik_E+'!$A$1:$G$286,7,0)</f>
        <v>https://www.um.si/</v>
      </c>
      <c r="R547" s="123" t="str">
        <f>VLOOKUP('[1]lista umów'!$F530,'[1]słownik_E+'!$A$1:$G$286,6,0)</f>
        <v xml:space="preserve">erasmus@um.si </v>
      </c>
      <c r="S547" s="123" t="s">
        <v>230</v>
      </c>
      <c r="T547" s="123"/>
    </row>
    <row r="548" spans="1:20" s="122" customFormat="1" x14ac:dyDescent="0.25">
      <c r="A548" s="119" t="str">
        <f>VLOOKUP('[1]lista umów'!$F531,'[1]słownik_E+'!$A$1:$G$286,4,0)</f>
        <v>Szwecja</v>
      </c>
      <c r="B548" s="119" t="str">
        <f>VLOOKUP('[1]lista umów'!$F531,'[1]słownik_E+'!$A$1:$G$286,5,0)</f>
        <v>Karlstad</v>
      </c>
      <c r="C548" s="119" t="s">
        <v>342</v>
      </c>
      <c r="D548" s="119" t="str">
        <f>VLOOKUP('[1]lista umów'!$F531,'[1]słownik_E+'!$A$1:$G$286,3,0)</f>
        <v>Karlstad University</v>
      </c>
      <c r="E548" s="119" t="s">
        <v>343</v>
      </c>
      <c r="F548" s="119" t="s">
        <v>21</v>
      </c>
      <c r="G548" s="120">
        <v>46660</v>
      </c>
      <c r="H548" s="119" t="s">
        <v>228</v>
      </c>
      <c r="I548" s="119" t="str">
        <f>VLOOKUP([1]!Tabela1[[#This Row],[wydział]],[1]słownik!$F$2:$G$12,2,0)</f>
        <v>dziedzina nauk społecznych / nauki o zarządzaniu i jakości</v>
      </c>
      <c r="J548" s="119" t="s">
        <v>590</v>
      </c>
      <c r="K548" s="119" t="str">
        <f>VLOOKUP(J548,[1]słownik!$I$2:$J$31,2,0)</f>
        <v>Management and Administration</v>
      </c>
      <c r="L548" s="119" t="s">
        <v>24</v>
      </c>
      <c r="M548" s="121">
        <v>2</v>
      </c>
      <c r="N548" s="121">
        <v>12</v>
      </c>
      <c r="O548" s="121">
        <v>2</v>
      </c>
      <c r="P548" s="121">
        <v>12</v>
      </c>
      <c r="Q548" s="119" t="str">
        <f>VLOOKUP('[1]lista umów'!$F531,'[1]słownik_E+'!$A$1:$G$286,7,0)</f>
        <v>https://www.kau.se/en</v>
      </c>
      <c r="R548" s="119" t="str">
        <f>VLOOKUP('[1]lista umów'!$F531,'[1]słownik_E+'!$A$1:$G$286,6,0)</f>
        <v>eva.glavenius@kau.se</v>
      </c>
      <c r="S548" s="119" t="s">
        <v>230</v>
      </c>
      <c r="T548" s="119"/>
    </row>
    <row r="549" spans="1:20" s="122" customFormat="1" x14ac:dyDescent="0.25">
      <c r="A549" s="123" t="str">
        <f>VLOOKUP('[1]lista umów'!$F532,'[1]słownik_E+'!$A$1:$G$286,4,0)</f>
        <v>Turcja</v>
      </c>
      <c r="B549" s="123" t="s">
        <v>271</v>
      </c>
      <c r="C549" s="123" t="str">
        <f>VLOOKUP('[1]lista umów'!$F532,'[1]słownik_E+'!$A$1:$G$286,2,0)</f>
        <v>Orta Doğu Teknik Üniversitesi</v>
      </c>
      <c r="D549" s="123" t="str">
        <f>VLOOKUP('[1]lista umów'!$F532,'[1]słownik_E+'!$A$1:$G$286,3,0)</f>
        <v>Middle East Technical University (METU)</v>
      </c>
      <c r="E549" s="123" t="s">
        <v>272</v>
      </c>
      <c r="F549" s="123" t="s">
        <v>21</v>
      </c>
      <c r="G549" s="124">
        <v>47391</v>
      </c>
      <c r="H549" s="123" t="s">
        <v>228</v>
      </c>
      <c r="I549" s="123" t="str">
        <f>VLOOKUP([1]!Tabela1[[#This Row],[wydział]],[1]słownik!$F$2:$G$12,2,0)</f>
        <v>dziedzina nauk społecznych / nauki o zarządzaniu i jakości</v>
      </c>
      <c r="J549" s="123" t="s">
        <v>176</v>
      </c>
      <c r="K549" s="123" t="str">
        <f>VLOOKUP(J549,[1]słownik!$I$2:$J$31,2,0)</f>
        <v>Engineering and Engineering Trades</v>
      </c>
      <c r="L549" s="123" t="s">
        <v>32</v>
      </c>
      <c r="M549" s="125">
        <v>4</v>
      </c>
      <c r="N549" s="125">
        <v>20</v>
      </c>
      <c r="O549" s="125">
        <v>4</v>
      </c>
      <c r="P549" s="125">
        <v>20</v>
      </c>
      <c r="Q549" s="123" t="str">
        <f>VLOOKUP('[1]lista umów'!$F532,'[1]słownik_E+'!$A$1:$G$286,7,0)</f>
        <v>https://www.metu.edu.tr/</v>
      </c>
      <c r="R549" s="123" t="str">
        <f>VLOOKUP('[1]lista umów'!$F532,'[1]słownik_E+'!$A$1:$G$286,6,0)</f>
        <v>iyorgun@metu.edu.tr</v>
      </c>
      <c r="S549" s="123" t="s">
        <v>230</v>
      </c>
      <c r="T549" s="123"/>
    </row>
    <row r="550" spans="1:20" s="122" customFormat="1" x14ac:dyDescent="0.25">
      <c r="A550" s="123" t="str">
        <f>VLOOKUP('[1]lista umów'!$F534,'[1]słownik_E+'!$A$1:$G$286,4,0)</f>
        <v>Turcja</v>
      </c>
      <c r="B550" s="123" t="s">
        <v>206</v>
      </c>
      <c r="C550" s="123" t="str">
        <f>VLOOKUP('[1]lista umów'!$F534,'[1]słownik_E+'!$A$1:$G$286,2,0)</f>
        <v>Çankırı Karatekin Üniversitesi</v>
      </c>
      <c r="D550" s="123" t="str">
        <f>VLOOKUP('[1]lista umów'!$F534,'[1]słownik_E+'!$A$1:$G$286,3,0)</f>
        <v>Cankiri Karatekin University</v>
      </c>
      <c r="E550" s="123" t="s">
        <v>207</v>
      </c>
      <c r="F550" s="123" t="s">
        <v>21</v>
      </c>
      <c r="G550" s="124">
        <v>47391</v>
      </c>
      <c r="H550" s="123" t="s">
        <v>228</v>
      </c>
      <c r="I550" s="123" t="str">
        <f>VLOOKUP([1]!Tabela1[[#This Row],[wydział]],[1]słownik!$F$2:$G$12,2,0)</f>
        <v>dziedzina nauk społecznych / nauki o zarządzaniu i jakości</v>
      </c>
      <c r="J550" s="123" t="s">
        <v>590</v>
      </c>
      <c r="K550" s="123" t="str">
        <f>VLOOKUP(J550,[1]słownik!$I$2:$J$31,2,0)</f>
        <v>Management and Administration</v>
      </c>
      <c r="L550" s="123" t="s">
        <v>252</v>
      </c>
      <c r="M550" s="125">
        <v>2</v>
      </c>
      <c r="N550" s="125">
        <v>10</v>
      </c>
      <c r="O550" s="125">
        <v>2</v>
      </c>
      <c r="P550" s="125">
        <v>10</v>
      </c>
      <c r="Q550" s="123" t="str">
        <f>VLOOKUP('[1]lista umów'!$F534,'[1]słownik_E+'!$A$1:$G$286,7,0)</f>
        <v>https://karatekin.edu.tr/</v>
      </c>
      <c r="R550" s="123" t="str">
        <f>VLOOKUP('[1]lista umów'!$F534,'[1]słownik_E+'!$A$1:$G$286,6,0)</f>
        <v xml:space="preserve">erasmus@karatekin.edu.tr </v>
      </c>
      <c r="S550" s="123" t="s">
        <v>230</v>
      </c>
      <c r="T550" s="123"/>
    </row>
    <row r="551" spans="1:20" s="122" customFormat="1" x14ac:dyDescent="0.25">
      <c r="A551" s="119" t="str">
        <f>VLOOKUP('[1]lista umów'!$F535,'[1]słownik_E+'!$A$1:$G$286,4,0)</f>
        <v>Turcja</v>
      </c>
      <c r="B551" s="119" t="s">
        <v>208</v>
      </c>
      <c r="C551" s="119" t="str">
        <f>VLOOKUP('[1]lista umów'!$F535,'[1]słownik_E+'!$A$1:$G$286,2,0)</f>
        <v>Pamukkale Üniversitesi</v>
      </c>
      <c r="D551" s="119" t="str">
        <f>VLOOKUP('[1]lista umów'!$F535,'[1]słownik_E+'!$A$1:$G$286,3,0)</f>
        <v>Pamukkale University</v>
      </c>
      <c r="E551" s="119" t="s">
        <v>209</v>
      </c>
      <c r="F551" s="119" t="s">
        <v>21</v>
      </c>
      <c r="G551" s="120">
        <v>47026</v>
      </c>
      <c r="H551" s="119" t="s">
        <v>228</v>
      </c>
      <c r="I551" s="119" t="str">
        <f>VLOOKUP([1]!Tabela1[[#This Row],[wydział]],[1]słownik!$F$2:$G$12,2,0)</f>
        <v>dziedzina nauk inżynieryjno-technicznych / inżynieria chemiczna</v>
      </c>
      <c r="J551" s="119" t="s">
        <v>588</v>
      </c>
      <c r="K551" s="119" t="str">
        <f>VLOOKUP(J551,[1]słownik!$I$2:$J$31,2,0)</f>
        <v>Business and Administration</v>
      </c>
      <c r="L551" s="119" t="s">
        <v>32</v>
      </c>
      <c r="M551" s="121">
        <v>2</v>
      </c>
      <c r="N551" s="121">
        <v>20</v>
      </c>
      <c r="O551" s="121">
        <v>2</v>
      </c>
      <c r="P551" s="121">
        <v>20</v>
      </c>
      <c r="Q551" s="119" t="str">
        <f>VLOOKUP('[1]lista umów'!$F535,'[1]słownik_E+'!$A$1:$G$286,7,0)</f>
        <v>https://www.pau.edu.tr/</v>
      </c>
      <c r="R551" s="119" t="str">
        <f>VLOOKUP('[1]lista umów'!$F535,'[1]słownik_E+'!$A$1:$G$286,6,0)</f>
        <v>stoprak@pau.edu.tr; internationaloffice@pau.edu.tr</v>
      </c>
      <c r="S551" s="119" t="s">
        <v>230</v>
      </c>
      <c r="T551" s="119"/>
    </row>
    <row r="552" spans="1:20" s="122" customFormat="1" x14ac:dyDescent="0.25">
      <c r="A552" s="123" t="str">
        <f>VLOOKUP('[1]lista umów'!$F536,'[1]słownik_E+'!$A$1:$G$286,4,0)</f>
        <v>Turcja</v>
      </c>
      <c r="B552" s="123" t="s">
        <v>208</v>
      </c>
      <c r="C552" s="123" t="str">
        <f>VLOOKUP('[1]lista umów'!$F536,'[1]słownik_E+'!$A$1:$G$286,2,0)</f>
        <v>Pamukkale Üniversitesi</v>
      </c>
      <c r="D552" s="123" t="str">
        <f>VLOOKUP('[1]lista umów'!$F536,'[1]słownik_E+'!$A$1:$G$286,3,0)</f>
        <v>Pamukkale University</v>
      </c>
      <c r="E552" s="123" t="s">
        <v>209</v>
      </c>
      <c r="F552" s="123" t="s">
        <v>21</v>
      </c>
      <c r="G552" s="124">
        <v>47026</v>
      </c>
      <c r="H552" s="123" t="s">
        <v>228</v>
      </c>
      <c r="I552" s="123" t="str">
        <f>VLOOKUP([1]!Tabela1[[#This Row],[wydział]],[1]słownik!$F$2:$G$12,2,0)</f>
        <v>dziedzina nauk inżynieryjno-technicznych / inżynieria chemiczna</v>
      </c>
      <c r="J552" s="123" t="s">
        <v>588</v>
      </c>
      <c r="K552" s="123" t="str">
        <f>VLOOKUP(J552,[1]słownik!$I$2:$J$31,2,0)</f>
        <v>Business and Administration</v>
      </c>
      <c r="L552" s="123" t="s">
        <v>41</v>
      </c>
      <c r="M552" s="125">
        <v>2</v>
      </c>
      <c r="N552" s="125">
        <v>20</v>
      </c>
      <c r="O552" s="125">
        <v>2</v>
      </c>
      <c r="P552" s="125">
        <v>20</v>
      </c>
      <c r="Q552" s="123" t="str">
        <f>VLOOKUP('[1]lista umów'!$F536,'[1]słownik_E+'!$A$1:$G$286,7,0)</f>
        <v>https://www.pau.edu.tr/</v>
      </c>
      <c r="R552" s="123" t="str">
        <f>VLOOKUP('[1]lista umów'!$F536,'[1]słownik_E+'!$A$1:$G$286,6,0)</f>
        <v>stoprak@pau.edu.tr; internationaloffice@pau.edu.tr</v>
      </c>
      <c r="S552" s="123" t="s">
        <v>230</v>
      </c>
      <c r="T552" s="123"/>
    </row>
    <row r="553" spans="1:20" s="122" customFormat="1" x14ac:dyDescent="0.25">
      <c r="A553" s="119" t="str">
        <f>VLOOKUP('[1]lista umów'!$F537,'[1]słownik_E+'!$A$1:$G$286,4,0)</f>
        <v>Turcja</v>
      </c>
      <c r="B553" s="119" t="s">
        <v>259</v>
      </c>
      <c r="C553" s="119" t="str">
        <f>VLOOKUP('[1]lista umów'!$F537,'[1]słownik_E+'!$A$1:$G$286,2,0)</f>
        <v>Erzincan Binali Yıldırım Üniversitesi</v>
      </c>
      <c r="D553" s="119" t="str">
        <f>VLOOKUP('[1]lista umów'!$F537,'[1]słownik_E+'!$A$1:$G$286,3,0)</f>
        <v>Erzincan University</v>
      </c>
      <c r="E553" s="119" t="s">
        <v>260</v>
      </c>
      <c r="F553" s="119" t="s">
        <v>21</v>
      </c>
      <c r="G553" s="120">
        <v>46660</v>
      </c>
      <c r="H553" s="119" t="s">
        <v>228</v>
      </c>
      <c r="I553" s="119" t="str">
        <f>VLOOKUP([1]!Tabela1[[#This Row],[wydział]],[1]słownik!$F$2:$G$12,2,0)</f>
        <v>dziedzina nauk inżynieryjno-technicznych / inżynieria chemiczna</v>
      </c>
      <c r="J553" s="119" t="s">
        <v>590</v>
      </c>
      <c r="K553" s="119" t="str">
        <f>VLOOKUP(J553,[1]słownik!$I$2:$J$31,2,0)</f>
        <v>Management and Administration</v>
      </c>
      <c r="L553" s="119" t="s">
        <v>90</v>
      </c>
      <c r="M553" s="121">
        <v>3</v>
      </c>
      <c r="N553" s="121">
        <v>18</v>
      </c>
      <c r="O553" s="121">
        <v>3</v>
      </c>
      <c r="P553" s="121">
        <v>18</v>
      </c>
      <c r="Q553" s="119" t="str">
        <f>VLOOKUP('[1]lista umów'!$F537,'[1]słownik_E+'!$A$1:$G$286,7,0)</f>
        <v>https://ebyu.edu.tr/</v>
      </c>
      <c r="R553" s="119" t="str">
        <f>VLOOKUP('[1]lista umów'!$F537,'[1]słownik_E+'!$A$1:$G$286,6,0)</f>
        <v xml:space="preserve">ngurbuz@erzincan.edu.tr; erasmus@erzincan.edu.tr </v>
      </c>
      <c r="S553" s="119" t="s">
        <v>230</v>
      </c>
      <c r="T553" s="119"/>
    </row>
    <row r="554" spans="1:20" s="122" customFormat="1" x14ac:dyDescent="0.25">
      <c r="A554" s="119" t="str">
        <f>VLOOKUP('[1]lista umów'!$F538,'[1]słownik_E+'!$A$1:$G$286,4,0)</f>
        <v>Turcja</v>
      </c>
      <c r="B554" s="119" t="s">
        <v>646</v>
      </c>
      <c r="C554" s="119" t="str">
        <f>VLOOKUP('[1]lista umów'!$F538,'[1]słownik_E+'!$A$1:$G$286,2,0)</f>
        <v>Eskişehir Teknik Üniversitesi</v>
      </c>
      <c r="D554" s="119" t="str">
        <f>VLOOKUP('[1]lista umów'!$F538,'[1]słownik_E+'!$A$1:$G$286,3,0)</f>
        <v>Eskisehir Technical University</v>
      </c>
      <c r="E554" s="119" t="s">
        <v>647</v>
      </c>
      <c r="F554" s="123" t="s">
        <v>21</v>
      </c>
      <c r="G554" s="120">
        <v>47391</v>
      </c>
      <c r="H554" s="119" t="s">
        <v>228</v>
      </c>
      <c r="I554" s="119" t="str">
        <f>VLOOKUP([1]!Tabela1[[#This Row],[wydział]],[1]słownik!$F$2:$G$12,2,0)</f>
        <v>dziedzina nauk inżynieryjno-technicznych / inżynieria chemiczna</v>
      </c>
      <c r="J554" s="119" t="s">
        <v>176</v>
      </c>
      <c r="K554" s="119" t="str">
        <f>VLOOKUP(J554,[1]słownik!$I$2:$J$31,2,0)</f>
        <v>Engineering and Engineering Trades</v>
      </c>
      <c r="L554" s="119" t="s">
        <v>41</v>
      </c>
      <c r="M554" s="121">
        <v>3</v>
      </c>
      <c r="N554" s="121">
        <v>15</v>
      </c>
      <c r="O554" s="121">
        <v>3</v>
      </c>
      <c r="P554" s="121">
        <v>15</v>
      </c>
      <c r="Q554" s="119" t="str">
        <f>VLOOKUP('[1]lista umów'!$F538,'[1]słownik_E+'!$A$1:$G$286,7,0)</f>
        <v>https://eskisehir.edu.tr/</v>
      </c>
      <c r="R554" s="119" t="str">
        <f>VLOOKUP('[1]lista umów'!$F538,'[1]słownik_E+'!$A$1:$G$286,6,0)</f>
        <v>uib@eskisehir.edu.tr</v>
      </c>
      <c r="S554" s="119" t="s">
        <v>230</v>
      </c>
      <c r="T554" s="119"/>
    </row>
    <row r="555" spans="1:20" s="122" customFormat="1" x14ac:dyDescent="0.25">
      <c r="A555" s="119" t="str">
        <f>VLOOKUP('[1]lista umów'!$F539,'[1]słownik_E+'!$A$1:$G$286,4,0)</f>
        <v>Turcja</v>
      </c>
      <c r="B555" s="119" t="s">
        <v>648</v>
      </c>
      <c r="C555" s="119" t="str">
        <f>VLOOKUP('[1]lista umów'!$F539,'[1]słownik_E+'!$A$1:$G$286,2,0)</f>
        <v>Suleyman Demirel Universitesi</v>
      </c>
      <c r="D555" s="119" t="str">
        <f>VLOOKUP('[1]lista umów'!$F539,'[1]słownik_E+'!$A$1:$G$286,3,0)</f>
        <v>Suleyman Demirel University</v>
      </c>
      <c r="E555" s="119" t="s">
        <v>649</v>
      </c>
      <c r="F555" s="119" t="s">
        <v>21</v>
      </c>
      <c r="G555" s="120">
        <v>47391</v>
      </c>
      <c r="H555" s="119" t="s">
        <v>228</v>
      </c>
      <c r="I555" s="119" t="str">
        <f>VLOOKUP([1]!Tabela1[[#This Row],[wydział]],[1]słownik!$F$2:$G$12,2,0)</f>
        <v>dziedzina nauk inżynieryjno-technicznych / inżynieria chemiczna</v>
      </c>
      <c r="J555" s="119" t="s">
        <v>590</v>
      </c>
      <c r="K555" s="119" t="str">
        <f>VLOOKUP(J555,[1]słownik!$I$2:$J$31,2,0)</f>
        <v>Management and Administration</v>
      </c>
      <c r="L555" s="119" t="s">
        <v>24</v>
      </c>
      <c r="M555" s="121">
        <v>2</v>
      </c>
      <c r="N555" s="121">
        <v>20</v>
      </c>
      <c r="O555" s="121">
        <v>2</v>
      </c>
      <c r="P555" s="121">
        <v>20</v>
      </c>
      <c r="Q555" s="119" t="str">
        <f>VLOOKUP('[1]lista umów'!$F539,'[1]słownik_E+'!$A$1:$G$286,7,0)</f>
        <v>http://www.sdu.edu.tr</v>
      </c>
      <c r="R555" s="119" t="str">
        <f>VLOOKUP('[1]lista umów'!$F539,'[1]słownik_E+'!$A$1:$G$286,6,0)</f>
        <v>dilekgurlevik@sdu.edu.tr.</v>
      </c>
      <c r="S555" s="119" t="s">
        <v>230</v>
      </c>
      <c r="T555" s="119"/>
    </row>
    <row r="556" spans="1:20" s="122" customFormat="1" x14ac:dyDescent="0.25">
      <c r="A556" s="119" t="str">
        <f>VLOOKUP('[1]lista umów'!$F540,'[1]słownik_E+'!$A$1:$G$286,4,0)</f>
        <v>Turcja</v>
      </c>
      <c r="B556" s="119" t="s">
        <v>97</v>
      </c>
      <c r="C556" s="119" t="str">
        <f>VLOOKUP('[1]lista umów'!$F540,'[1]słownik_E+'!$A$1:$G$286,2,0)</f>
        <v>İstinye Üniversitesi</v>
      </c>
      <c r="D556" s="119" t="str">
        <f>VLOOKUP('[1]lista umów'!$F540,'[1]słownik_E+'!$A$1:$G$286,3,0)</f>
        <v>Istinye University</v>
      </c>
      <c r="E556" s="119" t="s">
        <v>650</v>
      </c>
      <c r="F556" s="123" t="s">
        <v>21</v>
      </c>
      <c r="G556" s="120">
        <v>47391</v>
      </c>
      <c r="H556" s="119" t="s">
        <v>228</v>
      </c>
      <c r="I556" s="119" t="str">
        <f>VLOOKUP([1]!Tabela1[[#This Row],[wydział]],[1]słownik!$F$2:$G$12,2,0)</f>
        <v>dziedzina nauk inżynieryjno-technicznych / inżynieria chemiczna</v>
      </c>
      <c r="J556" s="119" t="s">
        <v>590</v>
      </c>
      <c r="K556" s="119" t="str">
        <f>VLOOKUP(J556,[1]słownik!$I$2:$J$31,2,0)</f>
        <v>Management and Administration</v>
      </c>
      <c r="L556" s="119" t="s">
        <v>24</v>
      </c>
      <c r="M556" s="121">
        <v>2</v>
      </c>
      <c r="N556" s="121">
        <v>10</v>
      </c>
      <c r="O556" s="121">
        <v>2</v>
      </c>
      <c r="P556" s="121">
        <v>10</v>
      </c>
      <c r="Q556" s="119" t="str">
        <f>VLOOKUP('[1]lista umów'!$F540,'[1]słownik_E+'!$A$1:$G$286,7,0)</f>
        <v>https://www.istinye.edu.tr/</v>
      </c>
      <c r="R556" s="119" t="str">
        <f>VLOOKUP('[1]lista umów'!$F540,'[1]słownik_E+'!$A$1:$G$286,6,0)</f>
        <v>iciftci@istinye.edu.tr</v>
      </c>
      <c r="S556" s="119" t="s">
        <v>230</v>
      </c>
      <c r="T556" s="119"/>
    </row>
    <row r="557" spans="1:20" s="122" customFormat="1" x14ac:dyDescent="0.25">
      <c r="A557" s="119" t="str">
        <f>VLOOKUP('[1]lista umów'!$F541,'[1]słownik_E+'!$A$1:$G$286,4,0)</f>
        <v>Turcja</v>
      </c>
      <c r="B557" s="119" t="s">
        <v>97</v>
      </c>
      <c r="C557" s="119" t="str">
        <f>VLOOKUP('[1]lista umów'!$F541,'[1]słownik_E+'!$A$1:$G$286,2,0)</f>
        <v>İstanbul Teknik Üniversitesi</v>
      </c>
      <c r="D557" s="119" t="str">
        <f>VLOOKUP('[1]lista umów'!$F541,'[1]słownik_E+'!$A$1:$G$286,3,0)</f>
        <v>Istanbul Technical University</v>
      </c>
      <c r="E557" s="119" t="s">
        <v>98</v>
      </c>
      <c r="F557" s="119" t="s">
        <v>21</v>
      </c>
      <c r="G557" s="120">
        <v>47391</v>
      </c>
      <c r="H557" s="119" t="s">
        <v>228</v>
      </c>
      <c r="I557" s="119" t="str">
        <f>VLOOKUP([1]!Tabela1[[#This Row],[wydział]],[1]słownik!$F$2:$G$12,2,0)</f>
        <v>dziedzina nauk inżynieryjno-technicznych / inżynieria chemiczna</v>
      </c>
      <c r="J557" s="119" t="s">
        <v>588</v>
      </c>
      <c r="K557" s="119" t="str">
        <f>VLOOKUP(J557,[1]słownik!$I$2:$J$31,2,0)</f>
        <v>Business and Administration</v>
      </c>
      <c r="L557" s="119" t="s">
        <v>41</v>
      </c>
      <c r="M557" s="121">
        <v>2</v>
      </c>
      <c r="N557" s="121">
        <v>10</v>
      </c>
      <c r="O557" s="121">
        <v>2</v>
      </c>
      <c r="P557" s="121">
        <v>10</v>
      </c>
      <c r="Q557" s="119" t="str">
        <f>VLOOKUP('[1]lista umów'!$F541,'[1]słownik_E+'!$A$1:$G$286,7,0)</f>
        <v>https://www.itu.edu.tr/</v>
      </c>
      <c r="R557" s="119" t="str">
        <f>VLOOKUP('[1]lista umów'!$F541,'[1]słownik_E+'!$A$1:$G$286,6,0)</f>
        <v xml:space="preserve">erasmus@itu.edu.tr </v>
      </c>
      <c r="S557" s="119" t="s">
        <v>230</v>
      </c>
      <c r="T557" s="119"/>
    </row>
    <row r="558" spans="1:20" s="122" customFormat="1" x14ac:dyDescent="0.25">
      <c r="A558" s="119" t="str">
        <f>VLOOKUP('[1]lista umów'!$F542,'[1]słownik_E+'!$A$1:$G$286,4,0)</f>
        <v>Turcja</v>
      </c>
      <c r="B558" s="119" t="s">
        <v>553</v>
      </c>
      <c r="C558" s="119" t="str">
        <f>VLOOKUP('[1]lista umów'!$F542,'[1]słownik_E+'!$A$1:$G$286,2,0)</f>
        <v>Kocaeli Üniversitesi</v>
      </c>
      <c r="D558" s="119" t="str">
        <f>VLOOKUP('[1]lista umów'!$F542,'[1]słownik_E+'!$A$1:$G$286,3,0)</f>
        <v>Kocaeli University</v>
      </c>
      <c r="E558" s="119" t="s">
        <v>554</v>
      </c>
      <c r="F558" s="123" t="s">
        <v>21</v>
      </c>
      <c r="G558" s="120">
        <v>46660</v>
      </c>
      <c r="H558" s="119" t="s">
        <v>228</v>
      </c>
      <c r="I558" s="119" t="str">
        <f>VLOOKUP([1]!Tabela1[[#This Row],[wydział]],[1]słownik!$F$2:$G$12,2,0)</f>
        <v>dziedzina nauk inżynieryjno-technicznych / inżynieria chemiczna</v>
      </c>
      <c r="J558" s="119" t="s">
        <v>590</v>
      </c>
      <c r="K558" s="119" t="str">
        <f>VLOOKUP(J558,[1]słownik!$I$2:$J$31,2,0)</f>
        <v>Management and Administration</v>
      </c>
      <c r="L558" s="119" t="s">
        <v>24</v>
      </c>
      <c r="M558" s="121">
        <v>3</v>
      </c>
      <c r="N558" s="121">
        <v>15</v>
      </c>
      <c r="O558" s="121">
        <v>3</v>
      </c>
      <c r="P558" s="121">
        <v>15</v>
      </c>
      <c r="Q558" s="119" t="str">
        <f>VLOOKUP('[1]lista umów'!$F542,'[1]słownik_E+'!$A$1:$G$286,7,0)</f>
        <v>https://www.kocaeli.edu.tr/</v>
      </c>
      <c r="R558" s="119" t="str">
        <f>VLOOKUP('[1]lista umów'!$F542,'[1]słownik_E+'!$A$1:$G$286,6,0)</f>
        <v xml:space="preserve">akmang@kocaeli.edu.tr </v>
      </c>
      <c r="S558" s="119" t="s">
        <v>230</v>
      </c>
      <c r="T558" s="119"/>
    </row>
    <row r="559" spans="1:20" s="122" customFormat="1" x14ac:dyDescent="0.25">
      <c r="A559" s="119" t="str">
        <f>VLOOKUP('[1]lista umów'!$F543,'[1]słownik_E+'!$A$1:$G$286,4,0)</f>
        <v>Turcja</v>
      </c>
      <c r="B559" s="119" t="s">
        <v>651</v>
      </c>
      <c r="C559" s="119" t="str">
        <f>VLOOKUP('[1]lista umów'!$F543,'[1]słownik_E+'!$A$1:$G$286,2,0)</f>
        <v>Konya Technical University</v>
      </c>
      <c r="D559" s="119" t="str">
        <f>VLOOKUP('[1]lista umów'!$F543,'[1]słownik_E+'!$A$1:$G$286,3,0)</f>
        <v>Konya Technical University</v>
      </c>
      <c r="E559" s="119" t="s">
        <v>652</v>
      </c>
      <c r="F559" s="119" t="s">
        <v>21</v>
      </c>
      <c r="G559" s="120">
        <v>46660</v>
      </c>
      <c r="H559" s="119" t="s">
        <v>228</v>
      </c>
      <c r="I559" s="119" t="str">
        <f>VLOOKUP([1]!Tabela1[[#This Row],[wydział]],[1]słownik!$F$2:$G$12,2,0)</f>
        <v>dziedzina nauk inżynieryjno-technicznych / inżynieria chemiczna</v>
      </c>
      <c r="J559" s="119" t="s">
        <v>176</v>
      </c>
      <c r="K559" s="119" t="str">
        <f>VLOOKUP(J559,[1]słownik!$I$2:$J$31,2,0)</f>
        <v>Engineering and Engineering Trades</v>
      </c>
      <c r="L559" s="119" t="s">
        <v>24</v>
      </c>
      <c r="M559" s="121">
        <v>7</v>
      </c>
      <c r="N559" s="121">
        <v>35</v>
      </c>
      <c r="O559" s="121">
        <v>7</v>
      </c>
      <c r="P559" s="121">
        <v>35</v>
      </c>
      <c r="Q559" s="119" t="str">
        <f>VLOOKUP('[1]lista umów'!$F543,'[1]słownik_E+'!$A$1:$G$286,7,0)</f>
        <v>www.ktun.edu.tr</v>
      </c>
      <c r="R559" s="119" t="str">
        <f>VLOOKUP('[1]lista umów'!$F543,'[1]słownik_E+'!$A$1:$G$286,6,0)</f>
        <v>erasmus@ktun.edu.tr; mine.ince@tarsus.edu.tr</v>
      </c>
      <c r="S559" s="119" t="s">
        <v>230</v>
      </c>
      <c r="T559" s="119"/>
    </row>
    <row r="560" spans="1:20" s="122" customFormat="1" x14ac:dyDescent="0.25">
      <c r="A560" s="134" t="str">
        <f>VLOOKUP('[1]lista umów'!$F621,'[1]słownik_E+'!$A$1:$G$400,4,0)</f>
        <v>Turcja</v>
      </c>
      <c r="B560" s="134" t="str">
        <f>VLOOKUP('[1]lista umów'!$F621,'[1]słownik_E+'!$A$1:$G$400,5,0)</f>
        <v>İstanbul</v>
      </c>
      <c r="C560" s="134" t="str">
        <f>VLOOKUP('[1]lista umów'!$F621,'[1]słownik_E+'!$A$1:$G$400,2,0)</f>
        <v>Piri Reis Üniversitesi</v>
      </c>
      <c r="D560" s="134" t="s">
        <v>725</v>
      </c>
      <c r="E560" s="135" t="s">
        <v>726</v>
      </c>
      <c r="F560" s="128" t="s">
        <v>21</v>
      </c>
      <c r="G560" s="136">
        <v>46660</v>
      </c>
      <c r="H560" s="134" t="s">
        <v>228</v>
      </c>
      <c r="I560" s="128" t="str">
        <f>VLOOKUP([1]!Tabela1[[#This Row],[wydział]],[1]słownik!$F$2:$G$12,2,0)</f>
        <v>dziedzina nauk inżynieryjno-technicznych / inżynieria chemiczna</v>
      </c>
      <c r="J560" s="134" t="s">
        <v>590</v>
      </c>
      <c r="K560" s="128" t="str">
        <f>VLOOKUP(J560,[1]słownik!$I$2:$J$31,2,0)</f>
        <v>Management and Administration</v>
      </c>
      <c r="L560" s="134" t="s">
        <v>727</v>
      </c>
      <c r="M560" s="137">
        <v>2</v>
      </c>
      <c r="N560" s="137">
        <v>5</v>
      </c>
      <c r="O560" s="137">
        <v>2</v>
      </c>
      <c r="P560" s="137">
        <v>5</v>
      </c>
      <c r="Q560" s="138" t="s">
        <v>728</v>
      </c>
      <c r="R560" s="139" t="s">
        <v>729</v>
      </c>
      <c r="S560" s="128" t="s">
        <v>230</v>
      </c>
      <c r="T560" s="134"/>
    </row>
    <row r="561" spans="1:22" s="122" customFormat="1" x14ac:dyDescent="0.25">
      <c r="A561" s="141" t="s">
        <v>780</v>
      </c>
      <c r="B561" s="142" t="s">
        <v>787</v>
      </c>
      <c r="C561" s="142" t="s">
        <v>788</v>
      </c>
      <c r="D561" s="142" t="s">
        <v>789</v>
      </c>
      <c r="E561" s="148" t="s">
        <v>790</v>
      </c>
      <c r="F561" s="142" t="s">
        <v>21</v>
      </c>
      <c r="G561" s="144">
        <v>46660</v>
      </c>
      <c r="H561" s="141" t="s">
        <v>228</v>
      </c>
      <c r="I561" s="142" t="str">
        <f>VLOOKUP([1]!Tabela1[[#This Row],[wydział]],[1]słownik!$F$2:$G$12,2,0)</f>
        <v>dziedzina nauk inżynieryjno-technicznych / inżynieria chemiczna</v>
      </c>
      <c r="J561" s="141"/>
      <c r="K561" s="142"/>
      <c r="L561" s="141" t="s">
        <v>24</v>
      </c>
      <c r="M561" s="145">
        <v>2</v>
      </c>
      <c r="N561" s="145">
        <v>6</v>
      </c>
      <c r="O561" s="145">
        <v>2</v>
      </c>
      <c r="P561" s="145">
        <v>6</v>
      </c>
      <c r="Q561" s="142" t="s">
        <v>791</v>
      </c>
      <c r="R561" s="142" t="s">
        <v>792</v>
      </c>
      <c r="S561" s="142" t="s">
        <v>230</v>
      </c>
      <c r="T561" s="141" t="s">
        <v>793</v>
      </c>
    </row>
    <row r="562" spans="1:22" s="133" customFormat="1" x14ac:dyDescent="0.25">
      <c r="A562" s="134" t="str">
        <f>VLOOKUP('[1]lista umów'!$F631,'[1]słownik_E+'!$A$1:$G$286,4,0)</f>
        <v>Turcja</v>
      </c>
      <c r="B562" s="134" t="s">
        <v>271</v>
      </c>
      <c r="C562" s="134" t="str">
        <f>VLOOKUP('[1]lista umów'!$F631,'[1]słownik_E+'!$A$1:$G$286,2,0)</f>
        <v>TED Üniversitesi</v>
      </c>
      <c r="D562" s="128" t="str">
        <f>VLOOKUP('[1]lista umów'!$F631,'[1]słownik_E+'!$A$1:$G$286,3,0)</f>
        <v>TED University</v>
      </c>
      <c r="E562" s="135" t="s">
        <v>645</v>
      </c>
      <c r="F562" s="128" t="s">
        <v>21</v>
      </c>
      <c r="G562" s="136">
        <v>47391</v>
      </c>
      <c r="H562" s="134" t="s">
        <v>228</v>
      </c>
      <c r="I562" s="128" t="str">
        <f>VLOOKUP([1]!Tabela1[[#This Row],[wydział]],[1]słownik!$F$2:$G$12,2,0)</f>
        <v>dziedzina nauk inżynieryjno-technicznych / inżynieria chemiczna</v>
      </c>
      <c r="J562" s="134" t="s">
        <v>176</v>
      </c>
      <c r="K562" s="128" t="str">
        <f>VLOOKUP(J562,[1]słownik!$I$2:$J$31,2,0)</f>
        <v>Engineering and Engineering Trades</v>
      </c>
      <c r="L562" s="134" t="s">
        <v>24</v>
      </c>
      <c r="M562" s="137">
        <v>2</v>
      </c>
      <c r="N562" s="137">
        <v>20</v>
      </c>
      <c r="O562" s="137">
        <v>2</v>
      </c>
      <c r="P562" s="137">
        <v>20</v>
      </c>
      <c r="Q562" s="140" t="str">
        <f>VLOOKUP('[1]lista umów'!$F631,'[1]słownik_E+'!$A$1:$G$286,7,0)</f>
        <v>www.tedu.edu.tr</v>
      </c>
      <c r="R562" s="128" t="str">
        <f>VLOOKUP('[1]lista umów'!$F631,'[1]słownik_E+'!$A$1:$G$286,6,0)</f>
        <v>erasmus@tedu.edu.tr.</v>
      </c>
      <c r="S562" s="128" t="s">
        <v>230</v>
      </c>
      <c r="T562" s="134"/>
    </row>
    <row r="563" spans="1:22" s="133" customFormat="1" x14ac:dyDescent="0.25">
      <c r="A563" s="142" t="str">
        <f>VLOOKUP('[1]lista umów'!$F656,'[1]słownik_E+'!$A$1:$G$350,4,0)</f>
        <v>Turcja</v>
      </c>
      <c r="B563" s="142" t="str">
        <f>VLOOKUP('[1]lista umów'!$F656,'[1]słownik_E+'!$A$1:$G$350,5,0)</f>
        <v>Ankara</v>
      </c>
      <c r="C563" s="142" t="str">
        <f>VLOOKUP('[1]lista umów'!$F656,'[1]słownik_E+'!$A$1:$G$350,2,0)</f>
        <v>Başkent Üniversitesi</v>
      </c>
      <c r="D563" s="142" t="str">
        <f>VLOOKUP('[1]lista umów'!$F656,'[1]słownik_E+'!$A$1:$G$350,3,0)</f>
        <v>Baskent University</v>
      </c>
      <c r="E563" s="148" t="s">
        <v>795</v>
      </c>
      <c r="F563" s="142" t="s">
        <v>21</v>
      </c>
      <c r="G563" s="150">
        <v>46660</v>
      </c>
      <c r="H563" s="142" t="s">
        <v>228</v>
      </c>
      <c r="I563" s="128" t="str">
        <f>VLOOKUP([1]!Tabela1[[#This Row],[wydział]],[1]słownik!$F$2:$G$12,2,0)</f>
        <v>dziedzina nauk inżynieryjno-technicznych / automatyka, elektronika, elektrotechnika i technologie kosmiczne</v>
      </c>
      <c r="J563" s="142" t="s">
        <v>588</v>
      </c>
      <c r="K563" s="142" t="str">
        <f>VLOOKUP(J563,[1]słownik!$I$2:$J$31,2,0)</f>
        <v>Business and Administration</v>
      </c>
      <c r="L563" s="142" t="s">
        <v>24</v>
      </c>
      <c r="M563" s="148">
        <v>2</v>
      </c>
      <c r="N563" s="148">
        <v>12</v>
      </c>
      <c r="O563" s="148">
        <v>2</v>
      </c>
      <c r="P563" s="148">
        <v>12</v>
      </c>
      <c r="Q563" s="142" t="str">
        <f>VLOOKUP('[1]lista umów'!$F656,'[1]słownik_E+'!$A$1:$G$350,7,0)</f>
        <v>https://www.baskent.edu.tr/english/</v>
      </c>
      <c r="R563" s="142" t="str">
        <f>VLOOKUP('[1]lista umów'!$F656,'[1]słownik_E+'!$A$1:$G$350,6,0)</f>
        <v>iascili@baskent.edu.tr</v>
      </c>
      <c r="S563" s="128" t="s">
        <v>230</v>
      </c>
      <c r="T563" s="142"/>
    </row>
    <row r="564" spans="1:22" s="133" customFormat="1" x14ac:dyDescent="0.25">
      <c r="A564" s="123" t="str">
        <f>VLOOKUP('[1]lista umów'!$F544,'[1]słownik_E+'!$A$1:$G$286,4,0)</f>
        <v>Węgry</v>
      </c>
      <c r="B564" s="123" t="s">
        <v>348</v>
      </c>
      <c r="C564" s="123" t="str">
        <f>VLOOKUP('[1]lista umów'!$F544,'[1]słownik_E+'!$A$1:$G$286,2,0)</f>
        <v>Dunaujvarosi Egyetem</v>
      </c>
      <c r="D564" s="123" t="str">
        <f>VLOOKUP('[1]lista umów'!$F544,'[1]słownik_E+'!$A$1:$G$286,3,0)</f>
        <v>Dunaujvarosi Egyetem / University of Dunaujvaros</v>
      </c>
      <c r="E564" s="123" t="s">
        <v>349</v>
      </c>
      <c r="F564" s="123" t="s">
        <v>21</v>
      </c>
      <c r="G564" s="124">
        <v>46660</v>
      </c>
      <c r="H564" s="123" t="s">
        <v>228</v>
      </c>
      <c r="I564" s="123" t="str">
        <f>VLOOKUP([1]!Tabela1[[#This Row],[wydział]],[1]słownik!$F$2:$G$12,2,0)</f>
        <v>dziedzina nauk inżynieryjno-technicznych / inżynieria chemiczna</v>
      </c>
      <c r="J564" s="123" t="s">
        <v>588</v>
      </c>
      <c r="K564" s="123" t="str">
        <f>VLOOKUP(J564,[1]słownik!$I$2:$J$31,2,0)</f>
        <v>Business and Administration</v>
      </c>
      <c r="L564" s="123" t="s">
        <v>24</v>
      </c>
      <c r="M564" s="125">
        <v>2</v>
      </c>
      <c r="N564" s="125">
        <v>12</v>
      </c>
      <c r="O564" s="125">
        <v>2</v>
      </c>
      <c r="P564" s="125">
        <v>12</v>
      </c>
      <c r="Q564" s="123" t="str">
        <f>VLOOKUP('[1]lista umów'!$F544,'[1]słownik_E+'!$A$1:$G$286,7,0)</f>
        <v>https://www.uniduna.hu/</v>
      </c>
      <c r="R564" s="123" t="str">
        <f>VLOOKUP('[1]lista umów'!$F544,'[1]słownik_E+'!$A$1:$G$286,6,0)</f>
        <v>gyongyossyk@uniduna.hu</v>
      </c>
      <c r="S564" s="123" t="s">
        <v>230</v>
      </c>
      <c r="T564" s="123"/>
    </row>
    <row r="565" spans="1:22" s="133" customFormat="1" x14ac:dyDescent="0.25">
      <c r="A565" s="119" t="str">
        <f>VLOOKUP('[1]lista umów'!$F545,'[1]słownik_E+'!$A$1:$G$286,4,0)</f>
        <v>Węgry</v>
      </c>
      <c r="B565" s="119" t="s">
        <v>653</v>
      </c>
      <c r="C565" s="119" t="str">
        <f>VLOOKUP('[1]lista umów'!$F545,'[1]słownik_E+'!$A$1:$G$286,2,0)</f>
        <v>Kodolányi János Egyetem</v>
      </c>
      <c r="D565" s="119" t="str">
        <f>VLOOKUP('[1]lista umów'!$F545,'[1]słownik_E+'!$A$1:$G$286,3,0)</f>
        <v>Kodolanyi Janos University</v>
      </c>
      <c r="E565" s="119" t="s">
        <v>654</v>
      </c>
      <c r="F565" s="119" t="s">
        <v>21</v>
      </c>
      <c r="G565" s="120">
        <v>46660</v>
      </c>
      <c r="H565" s="119" t="s">
        <v>228</v>
      </c>
      <c r="I565" s="119" t="str">
        <f>VLOOKUP([1]!Tabela1[[#This Row],[wydział]],[1]słownik!$F$2:$G$12,2,0)</f>
        <v>dziedzina nauk inżynieryjno-technicznych / inżynieria chemiczna</v>
      </c>
      <c r="J565" s="119" t="s">
        <v>588</v>
      </c>
      <c r="K565" s="119" t="str">
        <f>VLOOKUP(J565,[1]słownik!$I$2:$J$31,2,0)</f>
        <v>Business and Administration</v>
      </c>
      <c r="L565" s="119" t="s">
        <v>24</v>
      </c>
      <c r="M565" s="121">
        <v>2</v>
      </c>
      <c r="N565" s="121">
        <v>12</v>
      </c>
      <c r="O565" s="121">
        <v>2</v>
      </c>
      <c r="P565" s="121">
        <v>12</v>
      </c>
      <c r="Q565" s="119" t="str">
        <f>VLOOKUP('[1]lista umów'!$F545,'[1]słownik_E+'!$A$1:$G$286,7,0)</f>
        <v>http://www.kodolanyi.hu</v>
      </c>
      <c r="R565" s="119" t="str">
        <f>VLOOKUP('[1]lista umów'!$F545,'[1]słownik_E+'!$A$1:$G$286,6,0)</f>
        <v>international@kodolanyi.hu</v>
      </c>
      <c r="S565" s="119" t="s">
        <v>230</v>
      </c>
      <c r="T565" s="119"/>
    </row>
    <row r="566" spans="1:22" s="133" customFormat="1" x14ac:dyDescent="0.25">
      <c r="A566" s="123" t="str">
        <f>VLOOKUP('[1]lista umów'!$F546,'[1]słownik_E+'!$A$1:$G$286,4,0)</f>
        <v>Węgry</v>
      </c>
      <c r="B566" s="123" t="s">
        <v>655</v>
      </c>
      <c r="C566" s="123" t="str">
        <f>VLOOKUP('[1]lista umów'!$F546,'[1]słownik_E+'!$A$1:$G$286,2,0)</f>
        <v>Magyar Agrár- és Élettudományi Egyetem</v>
      </c>
      <c r="D566" s="123" t="s">
        <v>656</v>
      </c>
      <c r="E566" s="123" t="s">
        <v>657</v>
      </c>
      <c r="F566" s="123" t="s">
        <v>21</v>
      </c>
      <c r="G566" s="124">
        <v>47026</v>
      </c>
      <c r="H566" s="123" t="s">
        <v>228</v>
      </c>
      <c r="I566" s="123" t="str">
        <f>VLOOKUP([1]!Tabela1[[#This Row],[wydział]],[1]słownik!$F$2:$G$12,2,0)</f>
        <v>dziedzina nauk inżynieryjno-technicznych / inżynieria chemiczna</v>
      </c>
      <c r="J566" s="123"/>
      <c r="K566" s="123" t="e">
        <f>VLOOKUP(J566,[1]słownik!$I$2:$J$31,2,0)</f>
        <v>#N/A</v>
      </c>
      <c r="L566" s="123" t="s">
        <v>90</v>
      </c>
      <c r="M566" s="125">
        <v>2</v>
      </c>
      <c r="N566" s="125">
        <v>12</v>
      </c>
      <c r="O566" s="125">
        <v>2</v>
      </c>
      <c r="P566" s="125">
        <v>12</v>
      </c>
      <c r="Q566" s="123" t="str">
        <f>VLOOKUP('[1]lista umów'!$F546,'[1]słownik_E+'!$A$1:$G$286,7,0)</f>
        <v>https://uni-mate.hu/</v>
      </c>
      <c r="R566" s="123" t="s">
        <v>658</v>
      </c>
      <c r="S566" s="123" t="s">
        <v>230</v>
      </c>
      <c r="T566" s="123" t="s">
        <v>800</v>
      </c>
    </row>
    <row r="567" spans="1:22" s="133" customFormat="1" x14ac:dyDescent="0.25">
      <c r="A567" s="141" t="s">
        <v>765</v>
      </c>
      <c r="B567" s="142" t="s">
        <v>766</v>
      </c>
      <c r="C567" s="142" t="s">
        <v>767</v>
      </c>
      <c r="D567" s="142" t="s">
        <v>768</v>
      </c>
      <c r="E567" s="143" t="s">
        <v>769</v>
      </c>
      <c r="F567" s="142" t="s">
        <v>21</v>
      </c>
      <c r="G567" s="144">
        <v>47391</v>
      </c>
      <c r="H567" s="141" t="s">
        <v>228</v>
      </c>
      <c r="I567" s="142" t="str">
        <f>VLOOKUP([1]!Tabela1[[#This Row],[wydział]],[1]słownik!$F$2:$G$12,2,0)</f>
        <v>dziedzina nauk inżynieryjno-technicznych / inżynieria chemiczna</v>
      </c>
      <c r="J567" s="141" t="s">
        <v>176</v>
      </c>
      <c r="K567" s="142" t="str">
        <f>VLOOKUP(J567,[1]słownik!$I$2:$J$31,2,0)</f>
        <v>Engineering and Engineering Trades</v>
      </c>
      <c r="L567" s="141" t="s">
        <v>24</v>
      </c>
      <c r="M567" s="145">
        <v>2</v>
      </c>
      <c r="N567" s="145">
        <v>10</v>
      </c>
      <c r="O567" s="145">
        <v>2</v>
      </c>
      <c r="P567" s="145">
        <v>10</v>
      </c>
      <c r="Q567" s="146" t="s">
        <v>770</v>
      </c>
      <c r="R567" s="147" t="s">
        <v>771</v>
      </c>
      <c r="S567" s="142" t="s">
        <v>230</v>
      </c>
      <c r="T567" s="141"/>
    </row>
    <row r="568" spans="1:22" s="133" customFormat="1" x14ac:dyDescent="0.25">
      <c r="A568" s="119" t="str">
        <f>VLOOKUP('[1]lista umów'!$F547,'[1]słownik_E+'!$A$1:$G$286,4,0)</f>
        <v>Włochy</v>
      </c>
      <c r="B568" s="119" t="s">
        <v>104</v>
      </c>
      <c r="C568" s="119" t="str">
        <f>VLOOKUP('[1]lista umów'!$F547,'[1]słownik_E+'!$A$1:$G$286,2,0)</f>
        <v>Politecnico di Bari</v>
      </c>
      <c r="D568" s="119" t="str">
        <f>VLOOKUP('[1]lista umów'!$F547,'[1]słownik_E+'!$A$1:$G$400,3,0)</f>
        <v>Polytechnic University of Bari</v>
      </c>
      <c r="E568" s="119" t="s">
        <v>105</v>
      </c>
      <c r="F568" s="119" t="s">
        <v>21</v>
      </c>
      <c r="G568" s="120">
        <v>46660</v>
      </c>
      <c r="H568" s="119" t="s">
        <v>228</v>
      </c>
      <c r="I568" s="119" t="str">
        <f>VLOOKUP([1]!Tabela1[[#This Row],[wydział]],[1]słownik!$F$2:$G$12,2,0)</f>
        <v>dziedzina nauk inżynieryjno-technicznych / inżynieria chemiczna</v>
      </c>
      <c r="J568" s="119" t="s">
        <v>176</v>
      </c>
      <c r="K568" s="119" t="str">
        <f>VLOOKUP(J568,[1]słownik!$I$2:$J$31,2,0)</f>
        <v>Engineering and Engineering Trades</v>
      </c>
      <c r="L568" s="119" t="s">
        <v>24</v>
      </c>
      <c r="M568" s="121">
        <v>4</v>
      </c>
      <c r="N568" s="121">
        <v>20</v>
      </c>
      <c r="O568" s="121">
        <v>4</v>
      </c>
      <c r="P568" s="121">
        <v>20</v>
      </c>
      <c r="Q568" s="119" t="str">
        <f>VLOOKUP('[1]lista umów'!$F547,'[1]słownik_E+'!$A$1:$G$286,7,0)</f>
        <v>http://www.poliba.it/</v>
      </c>
      <c r="R568" s="119" t="str">
        <f>VLOOKUP('[1]lista umów'!$F547,'[1]słownik_E+'!$A$1:$G$286,6,0)</f>
        <v>international@poliba.it; valentina.cassano@poliba.it</v>
      </c>
      <c r="S568" s="119" t="s">
        <v>230</v>
      </c>
      <c r="T568" s="119"/>
    </row>
    <row r="569" spans="1:22" s="133" customFormat="1" x14ac:dyDescent="0.25">
      <c r="A569" s="123" t="str">
        <f>VLOOKUP('[1]lista umów'!$F548,'[1]słownik_E+'!$A$1:$G$286,4,0)</f>
        <v>Włochy</v>
      </c>
      <c r="B569" s="123" t="s">
        <v>212</v>
      </c>
      <c r="C569" s="123" t="str">
        <f>VLOOKUP('[1]lista umów'!$F548,'[1]słownik_E+'!$A$1:$G$286,2,0)</f>
        <v>Universita Telematica Pegaso</v>
      </c>
      <c r="D569" s="123" t="str">
        <f>VLOOKUP('[1]lista umów'!$F548,'[1]słownik_E+'!$A$1:$G$286,3,0)</f>
        <v>Pegaso Telematic University</v>
      </c>
      <c r="E569" s="123" t="s">
        <v>441</v>
      </c>
      <c r="F569" s="123" t="s">
        <v>21</v>
      </c>
      <c r="G569" s="124">
        <v>46660</v>
      </c>
      <c r="H569" s="123" t="s">
        <v>228</v>
      </c>
      <c r="I569" s="123" t="str">
        <f>VLOOKUP([1]!Tabela1[[#This Row],[wydział]],[1]słownik!$F$2:$G$12,2,0)</f>
        <v>dziedzina nauk inżynieryjno-technicznych / inżynieria chemiczna</v>
      </c>
      <c r="J569" s="123" t="s">
        <v>590</v>
      </c>
      <c r="K569" s="123" t="str">
        <f>VLOOKUP(J569,[1]słownik!$I$2:$J$31,2,0)</f>
        <v>Management and Administration</v>
      </c>
      <c r="L569" s="123" t="s">
        <v>32</v>
      </c>
      <c r="M569" s="125">
        <v>2</v>
      </c>
      <c r="N569" s="125">
        <v>10</v>
      </c>
      <c r="O569" s="125">
        <v>2</v>
      </c>
      <c r="P569" s="125">
        <v>10</v>
      </c>
      <c r="Q569" s="123" t="str">
        <f>VLOOKUP('[1]lista umów'!$F548,'[1]słownik_E+'!$A$1:$G$286,7,0)</f>
        <v>https://www.unipegaso.it/</v>
      </c>
      <c r="R569" s="123" t="str">
        <f>VLOOKUP('[1]lista umów'!$F548,'[1]słownik_E+'!$A$1:$G$286,6,0)</f>
        <v>erasmus@unipegaso.it</v>
      </c>
      <c r="S569" s="123" t="s">
        <v>230</v>
      </c>
      <c r="T569" s="123"/>
    </row>
    <row r="570" spans="1:22" s="133" customFormat="1" x14ac:dyDescent="0.25">
      <c r="A570" s="119" t="str">
        <f>VLOOKUP('[1]lista umów'!$F549,'[1]słownik_E+'!$A$1:$G$286,4,0)</f>
        <v>Włochy</v>
      </c>
      <c r="B570" s="119" t="str">
        <f>VLOOKUP('[1]lista umów'!$F549,'[1]słownik_E+'!$A$1:$G$286,5,0)</f>
        <v>Palermo</v>
      </c>
      <c r="C570" s="119" t="s">
        <v>659</v>
      </c>
      <c r="D570" s="119" t="str">
        <f>VLOOKUP('[1]lista umów'!$F549,'[1]słownik_E+'!$A$1:$G$286,3,0)</f>
        <v>University of Palermo</v>
      </c>
      <c r="E570" s="119" t="s">
        <v>660</v>
      </c>
      <c r="F570" s="119" t="s">
        <v>21</v>
      </c>
      <c r="G570" s="120">
        <v>47391</v>
      </c>
      <c r="H570" s="119" t="s">
        <v>228</v>
      </c>
      <c r="I570" s="119" t="str">
        <f>VLOOKUP([1]!Tabela1[[#This Row],[wydział]],[1]słownik!$F$2:$G$12,2,0)</f>
        <v>dziedzina nauk inżynieryjno-technicznych / inżynieria chemiczna</v>
      </c>
      <c r="J570" s="119" t="s">
        <v>590</v>
      </c>
      <c r="K570" s="119" t="str">
        <f>VLOOKUP(J570,[1]słownik!$I$2:$J$31,2,0)</f>
        <v>Management and Administration</v>
      </c>
      <c r="L570" s="119" t="s">
        <v>24</v>
      </c>
      <c r="M570" s="121">
        <v>2</v>
      </c>
      <c r="N570" s="121">
        <v>5</v>
      </c>
      <c r="O570" s="121">
        <v>2</v>
      </c>
      <c r="P570" s="121">
        <v>5</v>
      </c>
      <c r="Q570" s="119" t="str">
        <f>VLOOKUP('[1]lista umów'!$F549,'[1]słownik_E+'!$A$1:$G$286,7,0)</f>
        <v>https://www.unipa.it/target/international-students/en/</v>
      </c>
      <c r="R570" s="119" t="str">
        <f>VLOOKUP('[1]lista umów'!$F549,'[1]słownik_E+'!$A$1:$G$286,6,0)</f>
        <v>angelo.mineo@unipa.it</v>
      </c>
      <c r="S570" s="119" t="s">
        <v>230</v>
      </c>
      <c r="T570" s="119"/>
    </row>
    <row r="571" spans="1:22" s="133" customFormat="1" x14ac:dyDescent="0.25">
      <c r="A571" s="119" t="str">
        <f>VLOOKUP('[1]lista umów'!$F550,'[1]słownik_E+'!$A$1:$G$286,4,0)</f>
        <v>Włochy</v>
      </c>
      <c r="B571" s="119" t="s">
        <v>116</v>
      </c>
      <c r="C571" s="119" t="str">
        <f>VLOOKUP('[1]lista umów'!$F550,'[1]słownik_E+'!$A$1:$G$286,2,0)</f>
        <v>Universita degli Studi di Roma Tor Vergata</v>
      </c>
      <c r="D571" s="119" t="str">
        <f>VLOOKUP('[1]lista umów'!$F550,'[1]słownik_E+'!$A$1:$G$286,3,0)</f>
        <v>University of Roma "Tor Vergata"</v>
      </c>
      <c r="E571" s="119" t="s">
        <v>661</v>
      </c>
      <c r="F571" s="123" t="s">
        <v>21</v>
      </c>
      <c r="G571" s="120">
        <v>46660</v>
      </c>
      <c r="H571" s="119" t="s">
        <v>228</v>
      </c>
      <c r="I571" s="119" t="str">
        <f>VLOOKUP([1]!Tabela1[[#This Row],[wydział]],[1]słownik!$F$2:$G$12,2,0)</f>
        <v>dziedzina nauk inżynieryjno-technicznych / inżynieria chemiczna</v>
      </c>
      <c r="J571" s="119" t="s">
        <v>590</v>
      </c>
      <c r="K571" s="119" t="str">
        <f>VLOOKUP(J571,[1]słownik!$I$2:$J$31,2,0)</f>
        <v>Management and Administration</v>
      </c>
      <c r="L571" s="119" t="s">
        <v>24</v>
      </c>
      <c r="M571" s="121">
        <v>2</v>
      </c>
      <c r="N571" s="121">
        <v>12</v>
      </c>
      <c r="O571" s="121">
        <v>2</v>
      </c>
      <c r="P571" s="121">
        <v>12</v>
      </c>
      <c r="Q571" s="119" t="str">
        <f>VLOOKUP('[1]lista umów'!$F550,'[1]słownik_E+'!$A$1:$G$286,7,0)</f>
        <v>www.ing.uniroma2.it</v>
      </c>
      <c r="R571" s="119" t="str">
        <f>VLOOKUP('[1]lista umów'!$F550,'[1]słownik_E+'!$A$1:$G$286,6,0)</f>
        <v>cinthia.campi@uniroma2.it; daniela.mannino@uniroma2.it;</v>
      </c>
      <c r="S571" s="119" t="s">
        <v>230</v>
      </c>
      <c r="T571" s="119"/>
    </row>
    <row r="572" spans="1:22" s="151" customFormat="1" x14ac:dyDescent="0.25">
      <c r="A572" s="217" t="str">
        <f>VLOOKUP('[1]lista umów'!$F551,'[1]słownik_E+'!$A$1:$G$286,4,0)</f>
        <v>Belgia</v>
      </c>
      <c r="B572" s="217" t="s">
        <v>126</v>
      </c>
      <c r="C572" s="217" t="str">
        <f>VLOOKUP('[1]lista umów'!$F551,'[1]słownik_E+'!$A$1:$G$286,2,0)</f>
        <v>Katholieke Universiteit Leuven</v>
      </c>
      <c r="D572" s="217" t="s">
        <v>127</v>
      </c>
      <c r="E572" s="217" t="s">
        <v>128</v>
      </c>
      <c r="F572" s="217" t="s">
        <v>21</v>
      </c>
      <c r="G572" s="218">
        <v>47756</v>
      </c>
      <c r="H572" s="217" t="s">
        <v>266</v>
      </c>
      <c r="I572" s="217" t="str">
        <f>VLOOKUP([1]!Tabela1[[#This Row],[wydział]],[1]słownik!$F$2:$G$12,2,0)</f>
        <v>dziedzina nauk inżynieryjno-technicznych / inżynieria chemiczna</v>
      </c>
      <c r="J572" s="217" t="s">
        <v>267</v>
      </c>
      <c r="K572" s="217" t="str">
        <f>VLOOKUP(J572,[1]słownik!$I$2:$J$31,2,0)</f>
        <v>Chemical Engineering and Processes</v>
      </c>
      <c r="L572" s="217" t="s">
        <v>24</v>
      </c>
      <c r="M572" s="219">
        <v>2</v>
      </c>
      <c r="N572" s="219">
        <v>20</v>
      </c>
      <c r="O572" s="219">
        <v>2</v>
      </c>
      <c r="P572" s="219">
        <v>20</v>
      </c>
      <c r="Q572" s="217" t="str">
        <f>VLOOKUP('[1]lista umów'!$F551,'[1]słownik_E+'!$A$1:$G$286,7,0)</f>
        <v>https://www.kuleuven.be/</v>
      </c>
      <c r="R572" s="217" t="str">
        <f>VLOOKUP('[1]lista umów'!$F551,'[1]słownik_E+'!$A$1:$G$286,6,0)</f>
        <v xml:space="preserve">elke.timmermans@int.kuleuven.be; hilde.lauwereys@kuleuven.be; </v>
      </c>
      <c r="S572" s="217" t="s">
        <v>268</v>
      </c>
      <c r="T572" s="217"/>
      <c r="U572" s="220"/>
      <c r="V572" s="220"/>
    </row>
    <row r="573" spans="1:22" s="151" customFormat="1" x14ac:dyDescent="0.25">
      <c r="A573" s="221" t="str">
        <f>VLOOKUP('[1]lista umów'!$F552,'[1]słownik_E+'!$A$1:$G$286,4,0)</f>
        <v>Czechy</v>
      </c>
      <c r="B573" s="221" t="s">
        <v>284</v>
      </c>
      <c r="C573" s="221" t="str">
        <f>VLOOKUP('[1]lista umów'!$F552,'[1]słownik_E+'!$A$1:$G$286,2,0)</f>
        <v>Univerzita Tomáše Bati ve Zlíně</v>
      </c>
      <c r="D573" s="221" t="str">
        <f>VLOOKUP('[1]lista umów'!$F552,'[1]słownik_E+'!$A$1:$G$286,3,0)</f>
        <v>Tomas Bata University of Zlin</v>
      </c>
      <c r="E573" s="221" t="s">
        <v>285</v>
      </c>
      <c r="F573" s="221" t="s">
        <v>21</v>
      </c>
      <c r="G573" s="222">
        <v>47026</v>
      </c>
      <c r="H573" s="221" t="s">
        <v>266</v>
      </c>
      <c r="I573" s="221" t="str">
        <f>VLOOKUP([1]!Tabela1[[#This Row],[wydział]],[1]słownik!$F$2:$G$12,2,0)</f>
        <v>dziedzina nauk inżynieryjno-technicznych / inżynieria chemiczna</v>
      </c>
      <c r="J573" s="221" t="s">
        <v>267</v>
      </c>
      <c r="K573" s="221" t="str">
        <f>VLOOKUP(J573,[1]słownik!$I$2:$J$31,2,0)</f>
        <v>Chemical Engineering and Processes</v>
      </c>
      <c r="L573" s="221" t="s">
        <v>90</v>
      </c>
      <c r="M573" s="223">
        <v>2</v>
      </c>
      <c r="N573" s="223">
        <v>10</v>
      </c>
      <c r="O573" s="223">
        <v>2</v>
      </c>
      <c r="P573" s="223">
        <v>10</v>
      </c>
      <c r="Q573" s="221" t="str">
        <f>VLOOKUP('[1]lista umów'!$F552,'[1]słownik_E+'!$A$1:$G$286,7,0)</f>
        <v>www.utb.cz</v>
      </c>
      <c r="R573" s="221" t="str">
        <f>VLOOKUP('[1]lista umów'!$F552,'[1]słownik_E+'!$A$1:$G$286,6,0)</f>
        <v>krutil@fmk.utb.cz, kubalcik@utb.cz</v>
      </c>
      <c r="S573" s="221" t="s">
        <v>268</v>
      </c>
      <c r="T573" s="221"/>
      <c r="U573" s="220"/>
      <c r="V573" s="220"/>
    </row>
    <row r="574" spans="1:22" s="151" customFormat="1" x14ac:dyDescent="0.25">
      <c r="A574" s="217" t="str">
        <f>VLOOKUP('[1]lista umów'!$F553,'[1]słownik_E+'!$A$1:$G$286,4,0)</f>
        <v>Dania</v>
      </c>
      <c r="B574" s="217" t="str">
        <f>VLOOKUP('[1]lista umów'!$F553,'[1]słownik_E+'!$A$1:$G$286,5,0)</f>
        <v>Aalborg</v>
      </c>
      <c r="C574" s="217" t="s">
        <v>30</v>
      </c>
      <c r="D574" s="217" t="str">
        <f>VLOOKUP('[1]lista umów'!$F553,'[1]słownik_E+'!$A$1:$G$286,3,0)</f>
        <v>Aalborg University</v>
      </c>
      <c r="E574" s="217" t="s">
        <v>662</v>
      </c>
      <c r="F574" s="217" t="s">
        <v>21</v>
      </c>
      <c r="G574" s="218">
        <v>47756</v>
      </c>
      <c r="H574" s="217" t="s">
        <v>266</v>
      </c>
      <c r="I574" s="217" t="str">
        <f>VLOOKUP([1]!Tabela1[[#This Row],[wydział]],[1]słownik!$F$2:$G$12,2,0)</f>
        <v>dziedzina nauk inżynieryjno-technicznych / inżynieria chemiczna</v>
      </c>
      <c r="J574" s="217" t="s">
        <v>663</v>
      </c>
      <c r="K574" s="217" t="str">
        <f>VLOOKUP(J574,[1]słownik!$I$2:$J$31,2,0)</f>
        <v>Chemistry</v>
      </c>
      <c r="L574" s="217" t="s">
        <v>90</v>
      </c>
      <c r="M574" s="219">
        <v>4</v>
      </c>
      <c r="N574" s="219">
        <v>20</v>
      </c>
      <c r="O574" s="219">
        <v>4</v>
      </c>
      <c r="P574" s="219">
        <v>20</v>
      </c>
      <c r="Q574" s="217" t="str">
        <f>VLOOKUP('[1]lista umów'!$F553,'[1]słownik_E+'!$A$1:$G$286,7,0)</f>
        <v>www.en.aau.dk﻿</v>
      </c>
      <c r="R574" s="217" t="str">
        <f>VLOOKUP('[1]lista umów'!$F553,'[1]słownik_E+'!$A$1:$G$286,6,0)</f>
        <v xml:space="preserve"> incoming-student@aau.dk; outgoing-student@adm.aau.dk; exchange-agreements@aau.dk</v>
      </c>
      <c r="S574" s="217" t="s">
        <v>268</v>
      </c>
      <c r="T574" s="217"/>
      <c r="U574" s="220"/>
      <c r="V574" s="220"/>
    </row>
    <row r="575" spans="1:22" s="151" customFormat="1" x14ac:dyDescent="0.25">
      <c r="A575" s="217" t="str">
        <f>VLOOKUP('[1]lista umów'!$F554,'[1]słownik_E+'!$A$1:$G$286,4,0)</f>
        <v>Finlandia</v>
      </c>
      <c r="B575" s="217" t="s">
        <v>664</v>
      </c>
      <c r="C575" s="217" t="str">
        <f>VLOOKUP('[1]lista umów'!$F554,'[1]słownik_E+'!$A$1:$G$286,2,0)</f>
        <v>Åbo Akademi</v>
      </c>
      <c r="D575" s="217" t="str">
        <f>VLOOKUP('[1]lista umów'!$F554,'[1]słownik_E+'!$A$1:$G$286,3,0)</f>
        <v>Abo Akademi University</v>
      </c>
      <c r="E575" s="217" t="s">
        <v>665</v>
      </c>
      <c r="F575" s="221" t="s">
        <v>21</v>
      </c>
      <c r="G575" s="218">
        <v>47391</v>
      </c>
      <c r="H575" s="217" t="s">
        <v>266</v>
      </c>
      <c r="I575" s="217" t="str">
        <f>VLOOKUP([1]!Tabela1[[#This Row],[wydział]],[1]słownik!$F$2:$G$12,2,0)</f>
        <v>dziedzina nauk inżynieryjno-technicznych / inżynieria chemiczna</v>
      </c>
      <c r="J575" s="217" t="s">
        <v>267</v>
      </c>
      <c r="K575" s="217" t="str">
        <f>VLOOKUP(J575,[1]słownik!$I$2:$J$31,2,0)</f>
        <v>Chemical Engineering and Processes</v>
      </c>
      <c r="L575" s="217" t="s">
        <v>24</v>
      </c>
      <c r="M575" s="219">
        <v>3</v>
      </c>
      <c r="N575" s="219">
        <v>15</v>
      </c>
      <c r="O575" s="219">
        <v>3</v>
      </c>
      <c r="P575" s="219">
        <v>15</v>
      </c>
      <c r="Q575" s="217" t="str">
        <f>VLOOKUP('[1]lista umów'!$F554,'[1]słownik_E+'!$A$1:$G$286,7,0)</f>
        <v>http://www.abo.fi/</v>
      </c>
      <c r="R575" s="217" t="str">
        <f>VLOOKUP('[1]lista umów'!$F554,'[1]słownik_E+'!$A$1:$G$286,6,0)</f>
        <v xml:space="preserve">harriet.klavus@abo.fi </v>
      </c>
      <c r="S575" s="217" t="s">
        <v>268</v>
      </c>
      <c r="T575" s="217"/>
      <c r="U575" s="220"/>
      <c r="V575" s="220"/>
    </row>
    <row r="576" spans="1:22" s="151" customFormat="1" x14ac:dyDescent="0.25">
      <c r="A576" s="217" t="str">
        <f>VLOOKUP('[1]lista umów'!$F555,'[1]słownik_E+'!$A$1:$G$286,4,0)</f>
        <v>Francja</v>
      </c>
      <c r="B576" s="217" t="s">
        <v>292</v>
      </c>
      <c r="C576" s="217" t="str">
        <f>VLOOKUP('[1]lista umów'!$F555,'[1]słownik_E+'!$A$1:$G$286,2,0)</f>
        <v>École nationale supérieure d'ingénieurs de Caen (ENSICAEN)</v>
      </c>
      <c r="D576" s="217" t="str">
        <f>VLOOKUP('[1]lista umów'!$F555,'[1]słownik_E+'!$A$1:$G$286,3,0)</f>
        <v>National Graduate School of Engineering &amp; Research Center</v>
      </c>
      <c r="E576" s="217" t="s">
        <v>293</v>
      </c>
      <c r="F576" s="217" t="s">
        <v>21</v>
      </c>
      <c r="G576" s="218">
        <v>47391</v>
      </c>
      <c r="H576" s="217" t="s">
        <v>266</v>
      </c>
      <c r="I576" s="217" t="str">
        <f>VLOOKUP([1]!Tabela1[[#This Row],[wydział]],[1]słownik!$F$2:$G$12,2,0)</f>
        <v>dziedzina nauk inżynieryjno-technicznych / inżynieria chemiczna</v>
      </c>
      <c r="J576" s="217" t="s">
        <v>267</v>
      </c>
      <c r="K576" s="217" t="str">
        <f>VLOOKUP(J576,[1]słownik!$I$2:$J$31,2,0)</f>
        <v>Chemical Engineering and Processes</v>
      </c>
      <c r="L576" s="217" t="s">
        <v>27</v>
      </c>
      <c r="M576" s="219">
        <v>2</v>
      </c>
      <c r="N576" s="219">
        <v>10</v>
      </c>
      <c r="O576" s="219">
        <v>2</v>
      </c>
      <c r="P576" s="219">
        <v>10</v>
      </c>
      <c r="Q576" s="217" t="str">
        <f>VLOOKUP('[1]lista umów'!$F555,'[1]słownik_E+'!$A$1:$G$286,7,0)</f>
        <v>https://www.ensicaen.fr/</v>
      </c>
      <c r="R576" s="217" t="str">
        <f>VLOOKUP('[1]lista umów'!$F555,'[1]słownik_E+'!$A$1:$G$286,6,0)</f>
        <v>relations.internationales@ensicaen.fr</v>
      </c>
      <c r="S576" s="217" t="s">
        <v>268</v>
      </c>
      <c r="T576" s="217"/>
      <c r="U576" s="220"/>
      <c r="V576" s="220"/>
    </row>
    <row r="577" spans="1:22" s="151" customFormat="1" x14ac:dyDescent="0.25">
      <c r="A577" s="221" t="str">
        <f>VLOOKUP('[1]lista umów'!$F556,'[1]słownik_E+'!$A$1:$G$286,4,0)</f>
        <v>Francja</v>
      </c>
      <c r="B577" s="221" t="s">
        <v>666</v>
      </c>
      <c r="C577" s="221" t="str">
        <f>VLOOKUP('[1]lista umów'!$F556,'[1]słownik_E+'!$A$1:$G$286,2,0)</f>
        <v>Université Paris-Saclay</v>
      </c>
      <c r="D577" s="221" t="str">
        <f>VLOOKUP('[1]lista umów'!$F556,'[1]słownik_E+'!$A$1:$G$286,3,0)</f>
        <v>University of Paris-Saclay</v>
      </c>
      <c r="E577" s="221" t="s">
        <v>149</v>
      </c>
      <c r="F577" s="221" t="s">
        <v>21</v>
      </c>
      <c r="G577" s="222">
        <v>47026</v>
      </c>
      <c r="H577" s="221" t="s">
        <v>266</v>
      </c>
      <c r="I577" s="221" t="str">
        <f>VLOOKUP([1]!Tabela1[[#This Row],[wydział]],[1]słownik!$F$2:$G$12,2,0)</f>
        <v>dziedzina nauk inżynieryjno-technicznych / inżynieria chemiczna</v>
      </c>
      <c r="J577" s="221" t="s">
        <v>663</v>
      </c>
      <c r="K577" s="221" t="str">
        <f>VLOOKUP(J577,[1]słownik!$I$2:$J$31,2,0)</f>
        <v>Chemistry</v>
      </c>
      <c r="L577" s="221" t="s">
        <v>24</v>
      </c>
      <c r="M577" s="223">
        <v>2</v>
      </c>
      <c r="N577" s="223">
        <v>10</v>
      </c>
      <c r="O577" s="223">
        <v>2</v>
      </c>
      <c r="P577" s="223">
        <v>10</v>
      </c>
      <c r="Q577" s="221" t="str">
        <f>VLOOKUP('[1]lista umów'!$F556,'[1]słownik_E+'!$A$1:$G$286,7,0)</f>
        <v>https://www.universite-paris-saclay.fr/</v>
      </c>
      <c r="R577" s="221" t="str">
        <f>VLOOKUP('[1]lista umów'!$F556,'[1]słownik_E+'!$A$1:$G$286,6,0)</f>
        <v>rel-int@univ-evry.fr</v>
      </c>
      <c r="S577" s="221" t="s">
        <v>268</v>
      </c>
      <c r="T577" s="221"/>
      <c r="U577" s="220"/>
      <c r="V577" s="220"/>
    </row>
    <row r="578" spans="1:22" s="151" customFormat="1" x14ac:dyDescent="0.25">
      <c r="A578" s="217" t="str">
        <f>VLOOKUP('[1]lista umów'!$F557,'[1]słownik_E+'!$A$1:$G$286,4,0)</f>
        <v>Francja</v>
      </c>
      <c r="B578" s="217" t="s">
        <v>42</v>
      </c>
      <c r="C578" s="217" t="str">
        <f>VLOOKUP('[1]lista umów'!$F557,'[1]słownik_E+'!$A$1:$G$286,2,0)</f>
        <v>Université de Rennes I</v>
      </c>
      <c r="D578" s="217" t="str">
        <f>VLOOKUP('[1]lista umów'!$F557,'[1]słownik_E+'!$A$1:$G$286,3,0)</f>
        <v>University of Rennes (ESIR)</v>
      </c>
      <c r="E578" s="217" t="s">
        <v>161</v>
      </c>
      <c r="F578" s="217" t="s">
        <v>21</v>
      </c>
      <c r="G578" s="218">
        <v>47391</v>
      </c>
      <c r="H578" s="217" t="s">
        <v>266</v>
      </c>
      <c r="I578" s="217" t="str">
        <f>VLOOKUP([1]!Tabela1[[#This Row],[wydział]],[1]słownik!$F$2:$G$12,2,0)</f>
        <v>dziedzina nauk inżynieryjno-technicznych / inżynieria chemiczna</v>
      </c>
      <c r="J578" s="217" t="s">
        <v>485</v>
      </c>
      <c r="K578" s="217" t="str">
        <f>VLOOKUP(J578,[1]słownik!$I$2:$J$31,2,0)</f>
        <v>Materials (Glass, Paper, Plastic and Wood)</v>
      </c>
      <c r="L578" s="217" t="s">
        <v>41</v>
      </c>
      <c r="M578" s="219">
        <v>6</v>
      </c>
      <c r="N578" s="219">
        <v>30</v>
      </c>
      <c r="O578" s="219">
        <v>6</v>
      </c>
      <c r="P578" s="219">
        <v>30</v>
      </c>
      <c r="Q578" s="217" t="str">
        <f>VLOOKUP('[1]lista umów'!$F557,'[1]słownik_E+'!$A$1:$G$286,7,0)</f>
        <v>http://esir.univ-rennes1.fr</v>
      </c>
      <c r="R578" s="217" t="str">
        <f>VLOOKUP('[1]lista umów'!$F557,'[1]słownik_E+'!$A$1:$G$286,6,0)</f>
        <v>dari-sortant@univ-rennes1.fr</v>
      </c>
      <c r="S578" s="217" t="s">
        <v>268</v>
      </c>
      <c r="T578" s="217"/>
      <c r="U578" s="220"/>
      <c r="V578" s="220"/>
    </row>
    <row r="579" spans="1:22" s="151" customFormat="1" x14ac:dyDescent="0.25">
      <c r="A579" s="221" t="str">
        <f>VLOOKUP('[1]lista umów'!$F558,'[1]słownik_E+'!$A$1:$G$286,4,0)</f>
        <v>Francja</v>
      </c>
      <c r="B579" s="221" t="s">
        <v>44</v>
      </c>
      <c r="C579" s="221" t="str">
        <f>VLOOKUP('[1]lista umów'!$F558,'[1]słownik_E+'!$A$1:$G$286,2,0)</f>
        <v>Institut National des Sciences Appliquées de Strasbourg</v>
      </c>
      <c r="D579" s="221" t="str">
        <f>VLOOKUP('[1]lista umów'!$F558,'[1]słownik_E+'!$A$1:$G$286,3,0)</f>
        <v>INSA Strasbourg</v>
      </c>
      <c r="E579" s="221" t="s">
        <v>46</v>
      </c>
      <c r="F579" s="221" t="s">
        <v>21</v>
      </c>
      <c r="G579" s="222">
        <v>46660</v>
      </c>
      <c r="H579" s="221" t="s">
        <v>266</v>
      </c>
      <c r="I579" s="221" t="str">
        <f>VLOOKUP([1]!Tabela1[[#This Row],[wydział]],[1]słownik!$F$2:$G$12,2,0)</f>
        <v>dziedzina nauk inżynieryjno-technicznych / inżynieria chemiczna</v>
      </c>
      <c r="J579" s="221" t="s">
        <v>485</v>
      </c>
      <c r="K579" s="221" t="str">
        <f>VLOOKUP(J579,[1]słownik!$I$2:$J$31,2,0)</f>
        <v>Materials (Glass, Paper, Plastic and Wood)</v>
      </c>
      <c r="L579" s="221" t="s">
        <v>24</v>
      </c>
      <c r="M579" s="223">
        <v>1</v>
      </c>
      <c r="N579" s="223">
        <v>6</v>
      </c>
      <c r="O579" s="223">
        <v>1</v>
      </c>
      <c r="P579" s="223">
        <v>6</v>
      </c>
      <c r="Q579" s="221" t="str">
        <f>VLOOKUP('[1]lista umów'!$F558,'[1]słownik_E+'!$A$1:$G$286,7,0)</f>
        <v xml:space="preserve">http://www.insa-strasbourg.fr/ </v>
      </c>
      <c r="R579" s="221" t="str">
        <f>VLOOKUP('[1]lista umów'!$F558,'[1]słownik_E+'!$A$1:$G$286,6,0)</f>
        <v>jill.ferrier@strasbourg.archi.fr</v>
      </c>
      <c r="S579" s="221" t="s">
        <v>268</v>
      </c>
      <c r="T579" s="221"/>
      <c r="U579" s="220"/>
      <c r="V579" s="220"/>
    </row>
    <row r="580" spans="1:22" s="151" customFormat="1" x14ac:dyDescent="0.25">
      <c r="A580" s="217" t="str">
        <f>VLOOKUP('[1]lista umów'!$F559,'[1]słownik_E+'!$A$1:$G$286,4,0)</f>
        <v>Francja</v>
      </c>
      <c r="B580" s="217" t="s">
        <v>162</v>
      </c>
      <c r="C580" s="217" t="str">
        <f>VLOOKUP('[1]lista umów'!$F559,'[1]słownik_E+'!$A$1:$G$286,2,0)</f>
        <v>Université Polytechnique Hauts-de-France</v>
      </c>
      <c r="D580" s="217" t="str">
        <f>VLOOKUP('[1]lista umów'!$F559,'[1]słownik_E+'!$A$1:$G$286,3,0)</f>
        <v>Polytechnic University of Hauts-de-France</v>
      </c>
      <c r="E580" s="217" t="s">
        <v>163</v>
      </c>
      <c r="F580" s="217" t="s">
        <v>21</v>
      </c>
      <c r="G580" s="218">
        <v>47026</v>
      </c>
      <c r="H580" s="217" t="s">
        <v>266</v>
      </c>
      <c r="I580" s="217" t="str">
        <f>VLOOKUP([1]!Tabela1[[#This Row],[wydział]],[1]słownik!$F$2:$G$12,2,0)</f>
        <v>dziedzina nauk inżynieryjno-technicznych / inżynieria chemiczna</v>
      </c>
      <c r="J580" s="217" t="s">
        <v>267</v>
      </c>
      <c r="K580" s="217" t="str">
        <f>VLOOKUP(J580,[1]słownik!$I$2:$J$31,2,0)</f>
        <v>Chemical Engineering and Processes</v>
      </c>
      <c r="L580" s="217" t="s">
        <v>164</v>
      </c>
      <c r="M580" s="219">
        <v>2</v>
      </c>
      <c r="N580" s="219">
        <v>20</v>
      </c>
      <c r="O580" s="219">
        <v>2</v>
      </c>
      <c r="P580" s="219">
        <v>20</v>
      </c>
      <c r="Q580" s="217" t="str">
        <f>VLOOKUP('[1]lista umów'!$F559,'[1]słownik_E+'!$A$1:$G$500,7,0)</f>
        <v>https://www.uphf.fr/</v>
      </c>
      <c r="R580" s="217" t="str">
        <f>VLOOKUP('[1]lista umów'!$F559,'[1]słownik_E+'!$A$1:$G$500,6,0)</f>
        <v>international_in@uphf.fr;       Mohamed.Djemai@uphf.fr (ISTV);  dominique.deneux@univ-valenciennes.fr</v>
      </c>
      <c r="S580" s="217" t="s">
        <v>268</v>
      </c>
      <c r="T580" s="217"/>
      <c r="U580" s="220"/>
      <c r="V580" s="220"/>
    </row>
    <row r="581" spans="1:22" s="151" customFormat="1" x14ac:dyDescent="0.25">
      <c r="A581" s="224" t="str">
        <f>VLOOKUP('[1]lista umów'!$F607,'[1]słownik_E+'!$A$1:$G$500,4,0)</f>
        <v>Francja</v>
      </c>
      <c r="B581" s="224" t="str">
        <f>VLOOKUP('[1]lista umów'!$F607,'[1]słownik_E+'!$A$1:$G$500,5,0)</f>
        <v>Valenciennes</v>
      </c>
      <c r="C581" s="224" t="str">
        <f>VLOOKUP('[1]lista umów'!$F607,'[1]słownik_E+'!$A$1:$G$500,2,0)</f>
        <v>INSA Hauts-de-France</v>
      </c>
      <c r="D581" s="224" t="str">
        <f>VLOOKUP('[1]lista umów'!$F607,'[1]słownik_E+'!$A$1:$G$500,3,0)</f>
        <v>INSA Hauts-de-France</v>
      </c>
      <c r="E581" s="225" t="s">
        <v>706</v>
      </c>
      <c r="F581" s="224" t="s">
        <v>21</v>
      </c>
      <c r="G581" s="218">
        <v>47026</v>
      </c>
      <c r="H581" s="224" t="s">
        <v>266</v>
      </c>
      <c r="I581" s="224" t="str">
        <f>VLOOKUP([1]!Tabela1[[#This Row],[wydział]],[1]słownik!$F$2:$G$12,2,0)</f>
        <v>dziedzina nauk inżynieryjno-technicznych / inżynieria chemiczna</v>
      </c>
      <c r="J581" s="224" t="s">
        <v>267</v>
      </c>
      <c r="K581" s="224" t="str">
        <f>VLOOKUP(J581,[1]słownik!$I$2:$J$31,2,0)</f>
        <v>Chemical Engineering and Processes</v>
      </c>
      <c r="L581" s="224" t="s">
        <v>41</v>
      </c>
      <c r="M581" s="219">
        <v>2</v>
      </c>
      <c r="N581" s="219">
        <v>20</v>
      </c>
      <c r="O581" s="219">
        <v>2</v>
      </c>
      <c r="P581" s="219">
        <v>20</v>
      </c>
      <c r="Q581" s="224" t="str">
        <f>VLOOKUP('[1]lista umów'!$F607,'[1]słownik_E+'!$A$1:$G$500,7,0)</f>
        <v>https://www.insa-hautsdefrance.fr/en</v>
      </c>
      <c r="R581" s="224" t="str">
        <f>VLOOKUP('[1]lista umów'!$F607,'[1]słownik_E+'!$A$1:$G$500,6,0)</f>
        <v>erasmus@uphf.fr</v>
      </c>
      <c r="S581" s="224" t="s">
        <v>268</v>
      </c>
      <c r="T581" s="224"/>
      <c r="U581" s="226"/>
      <c r="V581" s="220"/>
    </row>
    <row r="582" spans="1:22" s="151" customFormat="1" x14ac:dyDescent="0.25">
      <c r="A582" s="227" t="str">
        <f>VLOOKUP('[1]lista umów'!$F640,'[1]słownik_E+'!$A$1:$G$500,4,0)</f>
        <v>Francja</v>
      </c>
      <c r="B582" s="227" t="str">
        <f>VLOOKUP('[1]lista umów'!$F640,'[1]słownik_E+'!$A$1:$G$500,5,0)</f>
        <v xml:space="preserve">Pau </v>
      </c>
      <c r="C582" s="227" t="str">
        <f>VLOOKUP('[1]lista umów'!$F640,'[1]słownik_E+'!$A$1:$G$500,2,0)</f>
        <v>Université de Pau et des Pays de l'Adour</v>
      </c>
      <c r="D582" s="227" t="str">
        <f>VLOOKUP('[1]lista umów'!$F640,'[1]słownik_E+'!$A$1:$G$500,3,0)</f>
        <v>University of Pau and the Adour Region</v>
      </c>
      <c r="E582" s="223" t="s">
        <v>794</v>
      </c>
      <c r="F582" s="227" t="s">
        <v>21</v>
      </c>
      <c r="G582" s="222">
        <v>47026</v>
      </c>
      <c r="H582" s="227" t="s">
        <v>266</v>
      </c>
      <c r="I582" s="227" t="str">
        <f>VLOOKUP([1]!Tabela1[[#This Row],[wydział]],[1]słownik!$F$2:$G$12,2,0)</f>
        <v>dziedzina nauk inżynieryjno-technicznych / inżynieria chemiczna</v>
      </c>
      <c r="J582" s="227" t="s">
        <v>663</v>
      </c>
      <c r="K582" s="227" t="str">
        <f>VLOOKUP(J582,[1]słownik!$I$2:$J$31,2,0)</f>
        <v>Chemistry</v>
      </c>
      <c r="L582" s="227" t="s">
        <v>32</v>
      </c>
      <c r="M582" s="223">
        <v>2</v>
      </c>
      <c r="N582" s="223">
        <v>10</v>
      </c>
      <c r="O582" s="223">
        <v>2</v>
      </c>
      <c r="P582" s="223">
        <v>10</v>
      </c>
      <c r="Q582" s="227" t="str">
        <f>VLOOKUP('[1]lista umów'!$F640,'[1]słownik_E+'!$A$1:$G$500,7,0)</f>
        <v>http://www.univ-pau.fr/</v>
      </c>
      <c r="R582" s="227" t="str">
        <f>VLOOKUP('[1]lista umów'!$F640,'[1]słownik_E+'!$A$1:$G$500,6,0)</f>
        <v>blandine.daguerre@univ-pau.fr; charlotte.tavernier@univ-pau.fr; marina.hild@univ-pau.fr; magalie.estevez@univ-pau.fr</v>
      </c>
      <c r="S582" s="224" t="s">
        <v>268</v>
      </c>
      <c r="T582" s="227"/>
      <c r="U582" s="226"/>
      <c r="V582" s="220"/>
    </row>
    <row r="583" spans="1:22" s="151" customFormat="1" x14ac:dyDescent="0.25">
      <c r="A583" s="224" t="str">
        <f>VLOOKUP('[1]lista umów'!$F641,'[1]słownik_E+'!$A$1:$G$500,4,0)</f>
        <v>Francja</v>
      </c>
      <c r="B583" s="224" t="str">
        <f>VLOOKUP('[1]lista umów'!$F641,'[1]słownik_E+'!$A$1:$G$500,5,0)</f>
        <v xml:space="preserve">Pau </v>
      </c>
      <c r="C583" s="224" t="str">
        <f>VLOOKUP('[1]lista umów'!$F641,'[1]słownik_E+'!$A$1:$G$500,2,0)</f>
        <v>Université de Pau et des Pays de l'Adour</v>
      </c>
      <c r="D583" s="224" t="str">
        <f>VLOOKUP('[1]lista umów'!$F641,'[1]słownik_E+'!$A$1:$G$500,3,0)</f>
        <v>University of Pau and the Adour Region</v>
      </c>
      <c r="E583" s="219" t="s">
        <v>794</v>
      </c>
      <c r="F583" s="224" t="s">
        <v>21</v>
      </c>
      <c r="G583" s="218">
        <v>47026</v>
      </c>
      <c r="H583" s="224" t="s">
        <v>266</v>
      </c>
      <c r="I583" s="224" t="str">
        <f>VLOOKUP([1]!Tabela1[[#This Row],[wydział]],[1]słownik!$F$2:$G$12,2,0)</f>
        <v>dziedzina nauk inżynieryjno-technicznych / inżynieria chemiczna</v>
      </c>
      <c r="J583" s="224" t="s">
        <v>663</v>
      </c>
      <c r="K583" s="224" t="str">
        <f>VLOOKUP(J583,[1]słownik!$I$2:$J$31,2,0)</f>
        <v>Chemistry</v>
      </c>
      <c r="L583" s="224" t="s">
        <v>41</v>
      </c>
      <c r="M583" s="219">
        <v>2</v>
      </c>
      <c r="N583" s="219">
        <v>10</v>
      </c>
      <c r="O583" s="219">
        <v>2</v>
      </c>
      <c r="P583" s="219">
        <v>10</v>
      </c>
      <c r="Q583" s="224" t="str">
        <f>VLOOKUP('[1]lista umów'!$F641,'[1]słownik_E+'!$A$1:$G$500,7,0)</f>
        <v>http://www.univ-pau.fr/</v>
      </c>
      <c r="R583" s="224" t="str">
        <f>VLOOKUP('[1]lista umów'!$F641,'[1]słownik_E+'!$A$1:$G$500,6,0)</f>
        <v>blandine.daguerre@univ-pau.fr; charlotte.tavernier@univ-pau.fr; marina.hild@univ-pau.fr; magalie.estevez@univ-pau.fr</v>
      </c>
      <c r="S583" s="224" t="s">
        <v>268</v>
      </c>
      <c r="T583" s="224"/>
      <c r="U583" s="226"/>
      <c r="V583" s="220"/>
    </row>
    <row r="584" spans="1:22" s="151" customFormat="1" x14ac:dyDescent="0.25">
      <c r="A584" s="227" t="str">
        <f>VLOOKUP('[1]lista umów'!$F642,'[1]słownik_E+'!$A$1:$G$500,4,0)</f>
        <v>Francja</v>
      </c>
      <c r="B584" s="227" t="str">
        <f>VLOOKUP('[1]lista umów'!$F642,'[1]słownik_E+'!$A$1:$G$500,5,0)</f>
        <v xml:space="preserve">Pau </v>
      </c>
      <c r="C584" s="227" t="str">
        <f>VLOOKUP('[1]lista umów'!$F642,'[1]słownik_E+'!$A$1:$G$500,2,0)</f>
        <v>Université de Pau et des Pays de l'Adour</v>
      </c>
      <c r="D584" s="227" t="str">
        <f>VLOOKUP('[1]lista umów'!$F642,'[1]słownik_E+'!$A$1:$G$500,3,0)</f>
        <v>University of Pau and the Adour Region</v>
      </c>
      <c r="E584" s="228" t="s">
        <v>794</v>
      </c>
      <c r="F584" s="227" t="s">
        <v>21</v>
      </c>
      <c r="G584" s="222">
        <v>47026</v>
      </c>
      <c r="H584" s="227" t="s">
        <v>266</v>
      </c>
      <c r="I584" s="227" t="str">
        <f>VLOOKUP([1]!Tabela1[[#This Row],[wydział]],[1]słownik!$F$2:$G$12,2,0)</f>
        <v>dziedzina nauk inżynieryjno-technicznych / inżynieria chemiczna</v>
      </c>
      <c r="J584" s="227" t="s">
        <v>663</v>
      </c>
      <c r="K584" s="227" t="str">
        <f>VLOOKUP(J584,[1]słownik!$I$2:$J$31,2,0)</f>
        <v>Chemistry</v>
      </c>
      <c r="L584" s="227" t="s">
        <v>681</v>
      </c>
      <c r="M584" s="229">
        <v>1</v>
      </c>
      <c r="N584" s="229">
        <v>5</v>
      </c>
      <c r="O584" s="229">
        <v>1</v>
      </c>
      <c r="P584" s="229">
        <v>5</v>
      </c>
      <c r="Q584" s="230" t="str">
        <f>VLOOKUP('[1]lista umów'!$F642,'[1]słownik_E+'!$A$1:$G$500,7,0)</f>
        <v>http://www.univ-pau.fr/</v>
      </c>
      <c r="R584" s="230" t="str">
        <f>VLOOKUP('[1]lista umów'!$F642,'[1]słownik_E+'!$A$1:$G$500,6,0)</f>
        <v>blandine.daguerre@univ-pau.fr; charlotte.tavernier@univ-pau.fr; marina.hild@univ-pau.fr; magalie.estevez@univ-pau.fr</v>
      </c>
      <c r="S584" s="224" t="s">
        <v>268</v>
      </c>
      <c r="T584" s="227"/>
      <c r="U584" s="226"/>
      <c r="V584" s="220"/>
    </row>
    <row r="585" spans="1:22" s="151" customFormat="1" x14ac:dyDescent="0.25">
      <c r="A585" s="224" t="str">
        <f>VLOOKUP('[1]lista umów'!$F659,'[1]słownik_E+'!$A$1:$G$350,4,0)</f>
        <v>Francja</v>
      </c>
      <c r="B585" s="224" t="str">
        <f>VLOOKUP('[1]lista umów'!$F659,'[1]słownik_E+'!$A$1:$G$350,5,0)</f>
        <v>Nantes</v>
      </c>
      <c r="C585" s="224" t="str">
        <f>VLOOKUP('[1]lista umów'!$F659,'[1]słownik_E+'!$A$1:$G$350,2,0)</f>
        <v xml:space="preserve">Université de Nantes </v>
      </c>
      <c r="D585" s="224" t="str">
        <f>VLOOKUP('[1]lista umów'!$F659,'[1]słownik_E+'!$A$1:$G$350,3,0)</f>
        <v>University of Nantes</v>
      </c>
      <c r="E585" s="219" t="s">
        <v>797</v>
      </c>
      <c r="F585" s="224" t="s">
        <v>21</v>
      </c>
      <c r="G585" s="218">
        <v>47026</v>
      </c>
      <c r="H585" s="224" t="s">
        <v>266</v>
      </c>
      <c r="I585" s="224" t="str">
        <f>VLOOKUP([1]!Tabela1[[#This Row],[wydział]],[1]słownik!$F$2:$G$12,2,0)</f>
        <v>dziedzina nauk inżynieryjno-technicznych / inżynieria chemiczna</v>
      </c>
      <c r="J585" s="224"/>
      <c r="K585" s="224" t="e">
        <f>VLOOKUP(J585,[1]słownik!$I$2:$J$31,2,0)</f>
        <v>#N/A</v>
      </c>
      <c r="L585" s="224" t="s">
        <v>41</v>
      </c>
      <c r="M585" s="219">
        <v>4</v>
      </c>
      <c r="N585" s="219">
        <v>24</v>
      </c>
      <c r="O585" s="219">
        <v>4</v>
      </c>
      <c r="P585" s="219">
        <v>24</v>
      </c>
      <c r="Q585" s="224" t="str">
        <f>VLOOKUP('[1]lista umów'!$F659,'[1]słownik_E+'!$A$1:$G$350,7,0)</f>
        <v>https://english.univ-nantes.fr/</v>
      </c>
      <c r="R585" s="224" t="str">
        <f>VLOOKUP('[1]lista umów'!$F659,'[1]słownik_E+'!$A$1:$G$350,6,0)</f>
        <v>Anais.Nedelka@univ-nantes.fr; thierry.brousse@univ-nantes.fr; laurence.buhe@univ-nantes.fr</v>
      </c>
      <c r="S585" s="224" t="s">
        <v>798</v>
      </c>
      <c r="T585" s="224"/>
      <c r="U585" s="226"/>
      <c r="V585" s="220"/>
    </row>
    <row r="586" spans="1:22" s="151" customFormat="1" x14ac:dyDescent="0.25">
      <c r="A586" s="221" t="str">
        <f>VLOOKUP('[1]lista umów'!$F560,'[1]słownik_E+'!$A$1:$G$286,4,0)</f>
        <v>Hiszpania</v>
      </c>
      <c r="B586" s="221" t="s">
        <v>167</v>
      </c>
      <c r="C586" s="221" t="str">
        <f>VLOOKUP('[1]lista umów'!$F560,'[1]słownik_E+'!$A$1:$G$286,2,0)</f>
        <v>Universidad de Alicante</v>
      </c>
      <c r="D586" s="221" t="str">
        <f>VLOOKUP('[1]lista umów'!$F560,'[1]słownik_E+'!$A$1:$G$286,3,0)</f>
        <v>University of Alicante</v>
      </c>
      <c r="E586" s="221" t="s">
        <v>168</v>
      </c>
      <c r="F586" s="221" t="s">
        <v>21</v>
      </c>
      <c r="G586" s="222">
        <v>47026</v>
      </c>
      <c r="H586" s="221" t="s">
        <v>266</v>
      </c>
      <c r="I586" s="221" t="str">
        <f>VLOOKUP([1]!Tabela1[[#This Row],[wydział]],[1]słownik!$F$2:$G$12,2,0)</f>
        <v>dziedzina nauk inżynieryjno-technicznych / inżynieria chemiczna</v>
      </c>
      <c r="J586" s="221" t="s">
        <v>267</v>
      </c>
      <c r="K586" s="221" t="str">
        <f>VLOOKUP(J586,[1]słownik!$I$2:$J$31,2,0)</f>
        <v>Chemical Engineering and Processes</v>
      </c>
      <c r="L586" s="221" t="s">
        <v>32</v>
      </c>
      <c r="M586" s="223">
        <v>1</v>
      </c>
      <c r="N586" s="223">
        <v>5</v>
      </c>
      <c r="O586" s="223">
        <v>1</v>
      </c>
      <c r="P586" s="223">
        <v>5</v>
      </c>
      <c r="Q586" s="221" t="str">
        <f>VLOOKUP('[1]lista umów'!$F560,'[1]słownik_E+'!$A$1:$G$286,7,0)</f>
        <v>http://ua.es</v>
      </c>
      <c r="R586" s="221" t="str">
        <f>VLOOKUP('[1]lista umów'!$F560,'[1]słownik_E+'!$A$1:$G$286,6,0)</f>
        <v>s.internacional@ua.es</v>
      </c>
      <c r="S586" s="221" t="s">
        <v>268</v>
      </c>
      <c r="T586" s="221"/>
      <c r="U586" s="220"/>
      <c r="V586" s="220"/>
    </row>
    <row r="587" spans="1:22" s="151" customFormat="1" x14ac:dyDescent="0.25">
      <c r="A587" s="217" t="str">
        <f>VLOOKUP('[1]lista umów'!$F562,'[1]słownik_E+'!$A$1:$G$286,4,0)</f>
        <v>Hiszpania</v>
      </c>
      <c r="B587" s="217" t="s">
        <v>52</v>
      </c>
      <c r="C587" s="217" t="s">
        <v>513</v>
      </c>
      <c r="D587" s="217" t="s">
        <v>514</v>
      </c>
      <c r="E587" s="217" t="s">
        <v>54</v>
      </c>
      <c r="F587" s="221" t="s">
        <v>21</v>
      </c>
      <c r="G587" s="218">
        <v>47391</v>
      </c>
      <c r="H587" s="217" t="s">
        <v>266</v>
      </c>
      <c r="I587" s="217" t="str">
        <f>VLOOKUP([1]!Tabela1[[#This Row],[wydział]],[1]słownik!$F$2:$G$12,2,0)</f>
        <v>dziedzina nauk inżynieryjno-technicznych / inżynieria chemiczna</v>
      </c>
      <c r="J587" s="217" t="s">
        <v>267</v>
      </c>
      <c r="K587" s="217" t="str">
        <f>VLOOKUP(J587,[1]słownik!$I$2:$J$31,2,0)</f>
        <v>Chemical Engineering and Processes</v>
      </c>
      <c r="L587" s="217" t="s">
        <v>90</v>
      </c>
      <c r="M587" s="219">
        <v>2</v>
      </c>
      <c r="N587" s="219">
        <v>12</v>
      </c>
      <c r="O587" s="219">
        <v>2</v>
      </c>
      <c r="P587" s="219">
        <v>12</v>
      </c>
      <c r="Q587" s="217" t="str">
        <f>VLOOKUP('[1]lista umów'!$F562,'[1]słownik_E+'!$A$1:$G$286,7,0)</f>
        <v>www.upm.es</v>
      </c>
      <c r="R587" s="217" t="s">
        <v>515</v>
      </c>
      <c r="S587" s="217" t="s">
        <v>268</v>
      </c>
      <c r="T587" s="217"/>
      <c r="U587" s="220"/>
      <c r="V587" s="220"/>
    </row>
    <row r="588" spans="1:22" s="151" customFormat="1" x14ac:dyDescent="0.25">
      <c r="A588" s="217" t="str">
        <f>VLOOKUP('[1]lista umów'!$F564,'[1]słownik_E+'!$A$1:$G$286,4,0)</f>
        <v>Hiszpania</v>
      </c>
      <c r="B588" s="217" t="s">
        <v>224</v>
      </c>
      <c r="C588" s="217" t="str">
        <f>VLOOKUP('[1]lista umów'!$F564,'[1]słownik_E+'!$A$1:$G$286,2,0)</f>
        <v>Universidad de Jaén</v>
      </c>
      <c r="D588" s="217" t="str">
        <f>VLOOKUP('[1]lista umów'!$F564,'[1]słownik_E+'!$A$1:$G$286,3,0)</f>
        <v>Jaen University</v>
      </c>
      <c r="E588" s="217" t="s">
        <v>225</v>
      </c>
      <c r="F588" s="221" t="s">
        <v>21</v>
      </c>
      <c r="G588" s="218">
        <v>47026</v>
      </c>
      <c r="H588" s="217" t="s">
        <v>266</v>
      </c>
      <c r="I588" s="217" t="str">
        <f>VLOOKUP([1]!Tabela1[[#This Row],[wydział]],[1]słownik!$F$2:$G$12,2,0)</f>
        <v>dziedzina nauk inżynieryjno-technicznych / inżynieria chemiczna</v>
      </c>
      <c r="J588" s="217" t="s">
        <v>267</v>
      </c>
      <c r="K588" s="217" t="str">
        <f>VLOOKUP(J588,[1]słownik!$I$2:$J$31,2,0)</f>
        <v>Chemical Engineering and Processes</v>
      </c>
      <c r="L588" s="217" t="s">
        <v>32</v>
      </c>
      <c r="M588" s="219">
        <v>2</v>
      </c>
      <c r="N588" s="219">
        <v>20</v>
      </c>
      <c r="O588" s="219">
        <v>2</v>
      </c>
      <c r="P588" s="219">
        <v>20</v>
      </c>
      <c r="Q588" s="217" t="str">
        <f>VLOOKUP('[1]lista umów'!$F564,'[1]słownik_E+'!$A$1:$G$286,7,0)</f>
        <v>htttp://www.ujaen.es</v>
      </c>
      <c r="R588" s="217" t="str">
        <f>VLOOKUP('[1]lista umów'!$F564,'[1]słownik_E+'!$A$1:$G$286,6,0)</f>
        <v xml:space="preserve">dprendon@ujaen.es;   secrel@ujaen.es </v>
      </c>
      <c r="S588" s="217" t="s">
        <v>268</v>
      </c>
      <c r="T588" s="217"/>
      <c r="U588" s="220"/>
      <c r="V588" s="220"/>
    </row>
    <row r="589" spans="1:22" s="151" customFormat="1" x14ac:dyDescent="0.25">
      <c r="A589" s="217" t="str">
        <f>VLOOKUP('[1]lista umów'!$F565,'[1]słownik_E+'!$A$1:$G$286,4,0)</f>
        <v>Hiszpania</v>
      </c>
      <c r="B589" s="217" t="s">
        <v>224</v>
      </c>
      <c r="C589" s="217" t="str">
        <f>VLOOKUP('[1]lista umów'!$F565,'[1]słownik_E+'!$A$1:$G$286,2,0)</f>
        <v>Universidad de Jaén</v>
      </c>
      <c r="D589" s="217" t="str">
        <f>VLOOKUP('[1]lista umów'!$F565,'[1]słownik_E+'!$A$1:$G$286,3,0)</f>
        <v>Jaen University</v>
      </c>
      <c r="E589" s="217" t="s">
        <v>225</v>
      </c>
      <c r="F589" s="217" t="s">
        <v>21</v>
      </c>
      <c r="G589" s="218">
        <v>47026</v>
      </c>
      <c r="H589" s="217" t="s">
        <v>266</v>
      </c>
      <c r="I589" s="217" t="str">
        <f>VLOOKUP([1]!Tabela1[[#This Row],[wydział]],[1]słownik!$F$2:$G$12,2,0)</f>
        <v>dziedzina nauk inżynieryjno-technicznych / inżynieria mechaniczna</v>
      </c>
      <c r="J589" s="217" t="s">
        <v>267</v>
      </c>
      <c r="K589" s="217" t="str">
        <f>VLOOKUP(J589,[1]słownik!$I$2:$J$31,2,0)</f>
        <v>Chemical Engineering and Processes</v>
      </c>
      <c r="L589" s="217" t="s">
        <v>41</v>
      </c>
      <c r="M589" s="219">
        <v>2</v>
      </c>
      <c r="N589" s="219">
        <v>20</v>
      </c>
      <c r="O589" s="219">
        <v>2</v>
      </c>
      <c r="P589" s="219">
        <v>20</v>
      </c>
      <c r="Q589" s="217" t="str">
        <f>VLOOKUP('[1]lista umów'!$F565,'[1]słownik_E+'!$A$1:$G$286,7,0)</f>
        <v>htttp://www.ujaen.es</v>
      </c>
      <c r="R589" s="217" t="str">
        <f>VLOOKUP('[1]lista umów'!$F565,'[1]słownik_E+'!$A$1:$G$286,6,0)</f>
        <v xml:space="preserve">dprendon@ujaen.es;   secrel@ujaen.es </v>
      </c>
      <c r="S589" s="217" t="s">
        <v>268</v>
      </c>
      <c r="T589" s="217"/>
      <c r="U589" s="220"/>
      <c r="V589" s="220"/>
    </row>
    <row r="590" spans="1:22" s="151" customFormat="1" x14ac:dyDescent="0.25">
      <c r="A590" s="221" t="str">
        <f>VLOOKUP('[1]lista umów'!$F566,'[1]słownik_E+'!$A$1:$G$286,4,0)</f>
        <v>Hiszpania</v>
      </c>
      <c r="B590" s="221" t="s">
        <v>57</v>
      </c>
      <c r="C590" s="221" t="str">
        <f>VLOOKUP('[1]lista umów'!$F566,'[1]słownik_E+'!$A$1:$G$286,2,0)</f>
        <v>Universidad de Cantabria</v>
      </c>
      <c r="D590" s="221" t="str">
        <f>VLOOKUP('[1]lista umów'!$F566,'[1]słownik_E+'!$A$1:$G$286,3,0)</f>
        <v>University of Cantabria</v>
      </c>
      <c r="E590" s="221" t="s">
        <v>58</v>
      </c>
      <c r="F590" s="221" t="s">
        <v>21</v>
      </c>
      <c r="G590" s="222">
        <v>46660</v>
      </c>
      <c r="H590" s="221" t="s">
        <v>266</v>
      </c>
      <c r="I590" s="221" t="str">
        <f>VLOOKUP([1]!Tabela1[[#This Row],[wydział]],[1]słownik!$F$2:$G$12,2,0)</f>
        <v>dziedzina nauk inżynieryjno-technicznych / inżynieria materiałowa</v>
      </c>
      <c r="J590" s="221" t="s">
        <v>267</v>
      </c>
      <c r="K590" s="221" t="str">
        <f>VLOOKUP(J590,[1]słownik!$I$2:$J$31,2,0)</f>
        <v>Chemical Engineering and Processes</v>
      </c>
      <c r="L590" s="221" t="s">
        <v>90</v>
      </c>
      <c r="M590" s="223">
        <v>2</v>
      </c>
      <c r="N590" s="223">
        <v>24</v>
      </c>
      <c r="O590" s="223">
        <v>2</v>
      </c>
      <c r="P590" s="223">
        <v>24</v>
      </c>
      <c r="Q590" s="221" t="str">
        <f>VLOOKUP('[1]lista umów'!$F566,'[1]słownik_E+'!$A$1:$G$286,7,0)</f>
        <v>http://web.unican.es</v>
      </c>
      <c r="R590" s="221" t="str">
        <f>VLOOKUP('[1]lista umów'!$F566,'[1]słownik_E+'!$A$1:$G$286,6,0)</f>
        <v>exchange.students@unican.es</v>
      </c>
      <c r="S590" s="221" t="s">
        <v>268</v>
      </c>
      <c r="T590" s="221"/>
      <c r="U590" s="220"/>
      <c r="V590" s="220"/>
    </row>
    <row r="591" spans="1:22" s="151" customFormat="1" x14ac:dyDescent="0.25">
      <c r="A591" s="217" t="str">
        <f>VLOOKUP('[1]lista umów'!$F567,'[1]słownik_E+'!$A$1:$G$286,4,0)</f>
        <v>Hiszpania</v>
      </c>
      <c r="B591" s="217" t="s">
        <v>308</v>
      </c>
      <c r="C591" s="217" t="str">
        <f>VLOOKUP('[1]lista umów'!$F567,'[1]słownik_E+'!$A$1:$G$286,2,0)</f>
        <v>Universitat Rovira i Virgili</v>
      </c>
      <c r="D591" s="217" t="str">
        <f>VLOOKUP('[1]lista umów'!$F567,'[1]słownik_E+'!$A$1:$G$286,3,0)</f>
        <v>University of Rovira i Virgili</v>
      </c>
      <c r="E591" s="217" t="s">
        <v>309</v>
      </c>
      <c r="F591" s="217" t="s">
        <v>21</v>
      </c>
      <c r="G591" s="218">
        <v>46660</v>
      </c>
      <c r="H591" s="217" t="s">
        <v>266</v>
      </c>
      <c r="I591" s="217" t="str">
        <f>VLOOKUP([1]!Tabela1[[#This Row],[wydział]],[1]słownik!$F$2:$G$12,2,0)</f>
        <v>dziedzina nauk inżynieryjno-technicznych / informatyka techniczna i telekomunikacja</v>
      </c>
      <c r="J591" s="217" t="s">
        <v>267</v>
      </c>
      <c r="K591" s="217" t="str">
        <f>VLOOKUP(J591,[1]słownik!$I$2:$J$31,2,0)</f>
        <v>Chemical Engineering and Processes</v>
      </c>
      <c r="L591" s="217" t="s">
        <v>24</v>
      </c>
      <c r="M591" s="219">
        <v>4</v>
      </c>
      <c r="N591" s="219">
        <v>40</v>
      </c>
      <c r="O591" s="219">
        <v>4</v>
      </c>
      <c r="P591" s="219">
        <v>40</v>
      </c>
      <c r="Q591" s="217" t="str">
        <f>VLOOKUP('[1]lista umów'!$F567,'[1]słownik_E+'!$A$1:$G$286,7,0)</f>
        <v>www.urv.cat</v>
      </c>
      <c r="R591" s="217" t="str">
        <f>VLOOKUP('[1]lista umów'!$F567,'[1]słownik_E+'!$A$1:$G$286,6,0)</f>
        <v xml:space="preserve">mou@urv.cat </v>
      </c>
      <c r="S591" s="217" t="s">
        <v>268</v>
      </c>
      <c r="T591" s="217"/>
      <c r="U591" s="220"/>
      <c r="V591" s="220"/>
    </row>
    <row r="592" spans="1:22" s="151" customFormat="1" x14ac:dyDescent="0.25">
      <c r="A592" s="221" t="str">
        <f>VLOOKUP('[1]lista umów'!$F378,'[1]słownik_E+'!$A$1:$G$286,4,0)</f>
        <v>Hiszpania</v>
      </c>
      <c r="B592" s="221" t="s">
        <v>52</v>
      </c>
      <c r="C592" s="221" t="s">
        <v>506</v>
      </c>
      <c r="D592" s="221" t="s">
        <v>507</v>
      </c>
      <c r="E592" s="221" t="s">
        <v>54</v>
      </c>
      <c r="F592" s="221" t="s">
        <v>21</v>
      </c>
      <c r="G592" s="222">
        <v>47391</v>
      </c>
      <c r="H592" s="221" t="s">
        <v>266</v>
      </c>
      <c r="I592" s="221" t="str">
        <f>VLOOKUP([1]!Tabela1[[#This Row],[wydział]],[1]słownik!$F$2:$G$12,2,0)</f>
        <v>dziedzina nauk inżynieryjno-technicznych / inżynieria środowiska, górnictwo i energetyka</v>
      </c>
      <c r="J592" s="221" t="s">
        <v>267</v>
      </c>
      <c r="K592" s="221" t="str">
        <f>VLOOKUP(J592,[1]słownik!$I$2:$J$31,2,0)</f>
        <v>Chemical Engineering and Processes</v>
      </c>
      <c r="L592" s="221" t="s">
        <v>24</v>
      </c>
      <c r="M592" s="223">
        <v>2</v>
      </c>
      <c r="N592" s="223">
        <v>10</v>
      </c>
      <c r="O592" s="223">
        <v>2</v>
      </c>
      <c r="P592" s="223">
        <v>10</v>
      </c>
      <c r="Q592" s="221" t="str">
        <f>VLOOKUP('[1]lista umów'!$F378,'[1]słownik_E+'!$A$1:$G$286,7,0)</f>
        <v>www.upm.es</v>
      </c>
      <c r="R592" s="221" t="s">
        <v>508</v>
      </c>
      <c r="S592" s="221" t="s">
        <v>268</v>
      </c>
      <c r="T592" s="221"/>
      <c r="U592" s="220"/>
      <c r="V592" s="220"/>
    </row>
    <row r="593" spans="1:22" s="151" customFormat="1" x14ac:dyDescent="0.25">
      <c r="A593" s="224" t="str">
        <f>VLOOKUP('[1]lista umów'!$F647,'[1]słownik_E+'!$A$1:$G$286,4,0)</f>
        <v>Hiszpania</v>
      </c>
      <c r="B593" s="224" t="str">
        <f>VLOOKUP('[1]lista umów'!$F647,'[1]słownik_E+'!$A$1:$G$286,5,0)</f>
        <v>Jaén</v>
      </c>
      <c r="C593" s="224" t="str">
        <f>VLOOKUP('[1]lista umów'!$F647,'[1]słownik_E+'!$A$1:$G$286,2,0)</f>
        <v>Universidad de Jaén</v>
      </c>
      <c r="D593" s="224" t="str">
        <f>VLOOKUP('[1]lista umów'!$F647,'[1]słownik_E+'!$A$1:$G$286,3,0)</f>
        <v>Jaen University</v>
      </c>
      <c r="E593" s="224" t="s">
        <v>225</v>
      </c>
      <c r="F593" s="224" t="s">
        <v>21</v>
      </c>
      <c r="G593" s="218">
        <v>47026</v>
      </c>
      <c r="H593" s="224" t="s">
        <v>266</v>
      </c>
      <c r="I593" s="224" t="str">
        <f>VLOOKUP([1]!Tabela1[[#This Row],[wydział]],[1]słownik!$F$2:$G$12,2,0)</f>
        <v>dziedzina nauk społecznych / nauki o zarządzaniu i jakości</v>
      </c>
      <c r="J593" s="224" t="s">
        <v>267</v>
      </c>
      <c r="K593" s="224" t="str">
        <f>VLOOKUP(J593,[1]słownik!$I$2:$J$31,2,0)</f>
        <v>Chemical Engineering and Processes</v>
      </c>
      <c r="L593" s="224" t="s">
        <v>32</v>
      </c>
      <c r="M593" s="219">
        <v>2</v>
      </c>
      <c r="N593" s="219">
        <v>10</v>
      </c>
      <c r="O593" s="219">
        <v>2</v>
      </c>
      <c r="P593" s="219">
        <v>10</v>
      </c>
      <c r="Q593" s="224" t="str">
        <f>VLOOKUP('[1]lista umów'!$F647,'[1]słownik_E+'!$A$1:$G$286,7,0)</f>
        <v>htttp://www.ujaen.es</v>
      </c>
      <c r="R593" s="224" t="str">
        <f>VLOOKUP('[1]lista umów'!$F647,'[1]słownik_E+'!$A$1:$G$286,6,0)</f>
        <v xml:space="preserve">dprendon@ujaen.es;   secrel@ujaen.es </v>
      </c>
      <c r="S593" s="224" t="s">
        <v>268</v>
      </c>
      <c r="T593" s="224"/>
      <c r="U593" s="226"/>
      <c r="V593" s="220"/>
    </row>
    <row r="594" spans="1:22" s="151" customFormat="1" x14ac:dyDescent="0.25">
      <c r="A594" s="224" t="str">
        <f>VLOOKUP('[1]lista umów'!$F648,'[1]słownik_E+'!$A$1:$G$286,4,0)</f>
        <v>Hiszpania</v>
      </c>
      <c r="B594" s="224" t="str">
        <f>VLOOKUP('[1]lista umów'!$F648,'[1]słownik_E+'!$A$1:$G$286,5,0)</f>
        <v>Jaén</v>
      </c>
      <c r="C594" s="224" t="str">
        <f>VLOOKUP('[1]lista umów'!$F648,'[1]słownik_E+'!$A$1:$G$286,2,0)</f>
        <v>Universidad de Jaén</v>
      </c>
      <c r="D594" s="224" t="str">
        <f>VLOOKUP('[1]lista umów'!$F648,'[1]słownik_E+'!$A$1:$G$286,3,0)</f>
        <v>Jaen University</v>
      </c>
      <c r="E594" s="224" t="s">
        <v>225</v>
      </c>
      <c r="F594" s="227" t="s">
        <v>21</v>
      </c>
      <c r="G594" s="218">
        <v>47026</v>
      </c>
      <c r="H594" s="224" t="s">
        <v>266</v>
      </c>
      <c r="I594" s="224" t="str">
        <f>VLOOKUP([1]!Tabela1[[#This Row],[wydział]],[1]słownik!$F$2:$G$12,2,0)</f>
        <v>dziedzina nauk społecznych / nauki o zarządzaniu i jakości</v>
      </c>
      <c r="J594" s="224" t="s">
        <v>267</v>
      </c>
      <c r="K594" s="227" t="str">
        <f>VLOOKUP(J594,[1]słownik!$I$2:$J$31,2,0)</f>
        <v>Chemical Engineering and Processes</v>
      </c>
      <c r="L594" s="224" t="s">
        <v>41</v>
      </c>
      <c r="M594" s="219">
        <v>2</v>
      </c>
      <c r="N594" s="219">
        <v>20</v>
      </c>
      <c r="O594" s="219">
        <v>2</v>
      </c>
      <c r="P594" s="219">
        <v>20</v>
      </c>
      <c r="Q594" s="224" t="str">
        <f>VLOOKUP('[1]lista umów'!$F648,'[1]słownik_E+'!$A$1:$G$286,7,0)</f>
        <v>htttp://www.ujaen.es</v>
      </c>
      <c r="R594" s="224" t="str">
        <f>VLOOKUP('[1]lista umów'!$F648,'[1]słownik_E+'!$A$1:$G$286,6,0)</f>
        <v xml:space="preserve">dprendon@ujaen.es;   secrel@ujaen.es </v>
      </c>
      <c r="S594" s="224" t="s">
        <v>268</v>
      </c>
      <c r="T594" s="224"/>
      <c r="U594" s="226"/>
      <c r="V594" s="220"/>
    </row>
    <row r="595" spans="1:22" s="151" customFormat="1" x14ac:dyDescent="0.25">
      <c r="A595" s="217" t="str">
        <f>VLOOKUP('[1]lista umów'!$F124,'[1]słownik_E+'!$A$1:$G$286,4,0)</f>
        <v>Hiszpania</v>
      </c>
      <c r="B595" s="217" t="s">
        <v>52</v>
      </c>
      <c r="C595" s="217" t="s">
        <v>226</v>
      </c>
      <c r="D595" s="217" t="s">
        <v>227</v>
      </c>
      <c r="E595" s="217" t="s">
        <v>54</v>
      </c>
      <c r="F595" s="221" t="s">
        <v>21</v>
      </c>
      <c r="G595" s="218">
        <v>47391</v>
      </c>
      <c r="H595" s="217" t="s">
        <v>266</v>
      </c>
      <c r="I595" s="217" t="e">
        <f>VLOOKUP([1]!Tabela1[[#This Row],[wydział]],[1]słownik!$F$2:$G$12,2,0)</f>
        <v>#N/A</v>
      </c>
      <c r="J595" s="217" t="s">
        <v>267</v>
      </c>
      <c r="K595" s="217" t="str">
        <f>VLOOKUP(J595,[1]słownik!$I$2:$J$31,2,0)</f>
        <v>Chemical Engineering and Processes</v>
      </c>
      <c r="L595" s="217" t="s">
        <v>24</v>
      </c>
      <c r="M595" s="219">
        <v>2</v>
      </c>
      <c r="N595" s="219">
        <v>20</v>
      </c>
      <c r="O595" s="219">
        <v>2</v>
      </c>
      <c r="P595" s="219">
        <v>20</v>
      </c>
      <c r="Q595" s="217" t="str">
        <f>VLOOKUP('[1]lista umów'!$F124,'[1]słownik_E+'!$A$1:$G$286,7,0)</f>
        <v>www.upm.es</v>
      </c>
      <c r="R595" s="217" t="s">
        <v>229</v>
      </c>
      <c r="S595" s="217" t="s">
        <v>268</v>
      </c>
      <c r="T595" s="217"/>
      <c r="U595" s="220"/>
      <c r="V595" s="220"/>
    </row>
    <row r="596" spans="1:22" s="151" customFormat="1" x14ac:dyDescent="0.25">
      <c r="A596" s="221" t="str">
        <f>VLOOKUP('[1]lista umów'!$F568,'[1]słownik_E+'!$A$1:$G$286,4,0)</f>
        <v>Holandia</v>
      </c>
      <c r="B596" s="221" t="s">
        <v>667</v>
      </c>
      <c r="C596" s="221" t="str">
        <f>VLOOKUP('[1]lista umów'!$F568,'[1]słownik_E+'!$A$1:$G$286,2,0)</f>
        <v>Universiteit Twente</v>
      </c>
      <c r="D596" s="221" t="str">
        <f>VLOOKUP('[1]lista umów'!$F568,'[1]słownik_E+'!$A$1:$G$286,3,0)</f>
        <v>University of Twente</v>
      </c>
      <c r="E596" s="221" t="s">
        <v>667</v>
      </c>
      <c r="F596" s="221" t="s">
        <v>21</v>
      </c>
      <c r="G596" s="222">
        <v>46660</v>
      </c>
      <c r="H596" s="221" t="s">
        <v>266</v>
      </c>
      <c r="I596" s="221" t="str">
        <f>VLOOKUP([1]!Tabela1[[#This Row],[wydział]],[1]słownik!$F$2:$G$12,2,0)</f>
        <v>dziedzina nauk inżynieryjno-technicznych / inżynieria mechaniczna</v>
      </c>
      <c r="J596" s="221" t="s">
        <v>267</v>
      </c>
      <c r="K596" s="221" t="str">
        <f>VLOOKUP(J596,[1]słownik!$I$2:$J$31,2,0)</f>
        <v>Chemical Engineering and Processes</v>
      </c>
      <c r="L596" s="221" t="s">
        <v>24</v>
      </c>
      <c r="M596" s="223">
        <v>2</v>
      </c>
      <c r="N596" s="223">
        <v>10</v>
      </c>
      <c r="O596" s="223">
        <v>2</v>
      </c>
      <c r="P596" s="223">
        <v>10</v>
      </c>
      <c r="Q596" s="221" t="str">
        <f>VLOOKUP('[1]lista umów'!$F568,'[1]słownik_E+'!$A$1:$G$286,7,0)</f>
        <v>https://www.utwente.nl/</v>
      </c>
      <c r="R596" s="221" t="str">
        <f>VLOOKUP('[1]lista umów'!$F568,'[1]słownik_E+'!$A$1:$G$286,6,0)</f>
        <v>Erasmus-agreements@utwente.nl</v>
      </c>
      <c r="S596" s="221" t="s">
        <v>268</v>
      </c>
      <c r="T596" s="221"/>
      <c r="U596" s="220"/>
      <c r="V596" s="220"/>
    </row>
    <row r="597" spans="1:22" s="151" customFormat="1" x14ac:dyDescent="0.25">
      <c r="A597" s="224" t="str">
        <f>VLOOKUP('[1]lista umów'!$F617,'[1]słownik_E+'!$A$1:$G$500,4,0)</f>
        <v>Litwa</v>
      </c>
      <c r="B597" s="224" t="str">
        <f>VLOOKUP('[1]lista umów'!$F617,'[1]słownik_E+'!$A$1:$G$500,5,0)</f>
        <v>Kaunas</v>
      </c>
      <c r="C597" s="224" t="str">
        <f>VLOOKUP('[1]lista umów'!$F617,'[1]słownik_E+'!$A$1:$G$500,2,0)</f>
        <v>Kauno Technologijos Universiteto</v>
      </c>
      <c r="D597" s="224" t="str">
        <f>VLOOKUP('[1]lista umów'!$F617,'[1]słownik_E+'!$A$1:$G$500,3,0)</f>
        <v>Kaunas University of Technology</v>
      </c>
      <c r="E597" s="225" t="s">
        <v>714</v>
      </c>
      <c r="F597" s="224" t="s">
        <v>21</v>
      </c>
      <c r="G597" s="218">
        <v>47026</v>
      </c>
      <c r="H597" s="224" t="s">
        <v>266</v>
      </c>
      <c r="I597" s="224"/>
      <c r="J597" s="224"/>
      <c r="K597" s="224"/>
      <c r="L597" s="224" t="s">
        <v>90</v>
      </c>
      <c r="M597" s="231">
        <v>2</v>
      </c>
      <c r="N597" s="231">
        <v>5</v>
      </c>
      <c r="O597" s="231">
        <v>2</v>
      </c>
      <c r="P597" s="231">
        <v>5</v>
      </c>
      <c r="Q597" s="232" t="s">
        <v>715</v>
      </c>
      <c r="R597" s="233" t="s">
        <v>716</v>
      </c>
      <c r="S597" s="224" t="s">
        <v>268</v>
      </c>
      <c r="T597" s="224"/>
      <c r="U597" s="226"/>
      <c r="V597" s="220"/>
    </row>
    <row r="598" spans="1:22" s="151" customFormat="1" x14ac:dyDescent="0.25">
      <c r="A598" s="224" t="s">
        <v>757</v>
      </c>
      <c r="B598" s="224" t="s">
        <v>758</v>
      </c>
      <c r="C598" s="224" t="s">
        <v>759</v>
      </c>
      <c r="D598" s="224" t="s">
        <v>760</v>
      </c>
      <c r="E598" s="225" t="s">
        <v>761</v>
      </c>
      <c r="F598" s="224" t="s">
        <v>21</v>
      </c>
      <c r="G598" s="218">
        <v>46660</v>
      </c>
      <c r="H598" s="224" t="s">
        <v>266</v>
      </c>
      <c r="I598" s="224" t="str">
        <f>VLOOKUP([1]!Tabela1[[#This Row],[wydział]],[1]słownik!$F$2:$G$12,2,0)</f>
        <v>dziedzina nauk inżynieryjno-technicznych / automatyka, elektronika, elektrotechnika i technologie kosmiczne</v>
      </c>
      <c r="J598" s="224" t="s">
        <v>176</v>
      </c>
      <c r="K598" s="224"/>
      <c r="L598" s="224"/>
      <c r="M598" s="231"/>
      <c r="N598" s="231"/>
      <c r="O598" s="231"/>
      <c r="P598" s="231"/>
      <c r="Q598" s="234" t="s">
        <v>762</v>
      </c>
      <c r="R598" s="233" t="s">
        <v>763</v>
      </c>
      <c r="S598" s="224" t="s">
        <v>268</v>
      </c>
      <c r="T598" s="224" t="s">
        <v>764</v>
      </c>
      <c r="U598" s="226"/>
      <c r="V598" s="220"/>
    </row>
    <row r="599" spans="1:22" s="151" customFormat="1" x14ac:dyDescent="0.25">
      <c r="A599" s="221" t="str">
        <f>VLOOKUP('[1]lista umów'!$F570,'[1]słownik_E+'!$A$1:$G$286,4,0)</f>
        <v>Niemcy</v>
      </c>
      <c r="B599" s="221" t="str">
        <f>VLOOKUP('[1]lista umów'!$F570,'[1]słownik_E+'!$A$1:$G$286,5,0)</f>
        <v>Freiberg</v>
      </c>
      <c r="C599" s="221" t="str">
        <f>VLOOKUP('[1]lista umów'!$F570,'[1]słownik_E+'!$A$1:$G$286,2,0)</f>
        <v>Technische Universität Bergakademie Freiberg</v>
      </c>
      <c r="D599" s="221" t="str">
        <f>VLOOKUP('[1]lista umów'!$F570,'[1]słownik_E+'!$A$1:$G$286,3,0)</f>
        <v>Freiberg University of Mining and Technology</v>
      </c>
      <c r="E599" s="221" t="s">
        <v>668</v>
      </c>
      <c r="F599" s="221" t="s">
        <v>21</v>
      </c>
      <c r="G599" s="222">
        <v>46660</v>
      </c>
      <c r="H599" s="221" t="s">
        <v>266</v>
      </c>
      <c r="I599" s="221" t="str">
        <f>VLOOKUP([1]!Tabela1[[#This Row],[wydział]],[1]słownik!$F$2:$G$12,2,0)</f>
        <v>dziedzina nauk inżynieryjno-technicznych / informatyka techniczna i telekomunikacja</v>
      </c>
      <c r="J599" s="221" t="s">
        <v>267</v>
      </c>
      <c r="K599" s="221" t="str">
        <f>VLOOKUP(J599,[1]słownik!$I$2:$J$31,2,0)</f>
        <v>Chemical Engineering and Processes</v>
      </c>
      <c r="L599" s="221" t="s">
        <v>90</v>
      </c>
      <c r="M599" s="223">
        <v>2</v>
      </c>
      <c r="N599" s="223">
        <v>10</v>
      </c>
      <c r="O599" s="223">
        <v>2</v>
      </c>
      <c r="P599" s="223">
        <v>10</v>
      </c>
      <c r="Q599" s="221" t="str">
        <f>VLOOKUP('[1]lista umów'!$F570,'[1]słownik_E+'!$A$1:$G$286,7,0)</f>
        <v>https://www.tubaf.org/</v>
      </c>
      <c r="R599" s="221" t="str">
        <f>VLOOKUP('[1]lista umów'!$F570,'[1]słownik_E+'!$A$1:$G$286,6,0)</f>
        <v>international@tu-freiberg.de</v>
      </c>
      <c r="S599" s="221" t="s">
        <v>268</v>
      </c>
      <c r="T599" s="221"/>
      <c r="U599" s="220"/>
      <c r="V599" s="220"/>
    </row>
    <row r="600" spans="1:22" s="151" customFormat="1" x14ac:dyDescent="0.25">
      <c r="A600" s="217" t="str">
        <f>VLOOKUP('[1]lista umów'!$F571,'[1]słownik_E+'!$A$1:$G$286,4,0)</f>
        <v>Niemcy</v>
      </c>
      <c r="B600" s="217" t="s">
        <v>523</v>
      </c>
      <c r="C600" s="217" t="str">
        <f>VLOOKUP('[1]lista umów'!$F571,'[1]słownik_E+'!$A$1:$G$286,2,0)</f>
        <v>Technische Hochschule Rosenheim</v>
      </c>
      <c r="D600" s="217" t="str">
        <f>VLOOKUP('[1]lista umów'!$F571,'[1]słownik_E+'!$A$1:$G$286,3,0)</f>
        <v>Rosenheim Technical University of Applied Sciences</v>
      </c>
      <c r="E600" s="217" t="s">
        <v>524</v>
      </c>
      <c r="F600" s="217" t="s">
        <v>21</v>
      </c>
      <c r="G600" s="218">
        <v>47391</v>
      </c>
      <c r="H600" s="217" t="s">
        <v>266</v>
      </c>
      <c r="I600" s="217" t="str">
        <f>VLOOKUP([1]!Tabela1[[#This Row],[wydział]],[1]słownik!$F$2:$G$12,2,0)</f>
        <v>dziedzina nauk inżynieryjno-technicznych / inżynieria materiałowa</v>
      </c>
      <c r="J600" s="217" t="s">
        <v>267</v>
      </c>
      <c r="K600" s="217" t="str">
        <f>VLOOKUP(J600,[1]słownik!$I$2:$J$31,2,0)</f>
        <v>Chemical Engineering and Processes</v>
      </c>
      <c r="L600" s="217" t="s">
        <v>24</v>
      </c>
      <c r="M600" s="219">
        <v>2</v>
      </c>
      <c r="N600" s="219">
        <v>10</v>
      </c>
      <c r="O600" s="219">
        <v>2</v>
      </c>
      <c r="P600" s="219">
        <v>10</v>
      </c>
      <c r="Q600" s="217" t="str">
        <f>VLOOKUP('[1]lista umów'!$F571,'[1]słownik_E+'!$A$1:$G$286,7,0)</f>
        <v>https://www.th-rosenheim.de/</v>
      </c>
      <c r="R600" s="217" t="str">
        <f>VLOOKUP('[1]lista umów'!$F571,'[1]słownik_E+'!$A$1:$G$286,6,0)</f>
        <v>international@th-rosenheim.de</v>
      </c>
      <c r="S600" s="217" t="s">
        <v>268</v>
      </c>
      <c r="T600" s="217"/>
      <c r="U600" s="220"/>
      <c r="V600" s="220"/>
    </row>
    <row r="601" spans="1:22" s="151" customFormat="1" x14ac:dyDescent="0.25">
      <c r="A601" s="224" t="str">
        <f>VLOOKUP('[1]lista umów'!$F652,'[1]słownik_E+'!$A$1:$G$286,4,0)</f>
        <v>Niemcy</v>
      </c>
      <c r="B601" s="224" t="s">
        <v>327</v>
      </c>
      <c r="C601" s="224" t="str">
        <f>VLOOKUP('[1]lista umów'!$F652,'[1]słownik_E+'!$A$1:$G$286,2,0)</f>
        <v>Universität Siegen</v>
      </c>
      <c r="D601" s="224" t="str">
        <f>VLOOKUP('[1]lista umów'!$F652,'[1]słownik_E+'!$A$1:$G$286,3,0)</f>
        <v>Universitaet Siegen</v>
      </c>
      <c r="E601" s="219" t="s">
        <v>328</v>
      </c>
      <c r="F601" s="227" t="s">
        <v>21</v>
      </c>
      <c r="G601" s="218">
        <v>47391</v>
      </c>
      <c r="H601" s="224" t="s">
        <v>266</v>
      </c>
      <c r="I601" s="224" t="str">
        <f>VLOOKUP([1]!Tabela1[[#This Row],[wydział]],[1]słownik!$F$2:$G$12,2,0)</f>
        <v>dziedzina nauk inżynieryjno-technicznych / inżynieria środowiska, górnictwo i energetyka</v>
      </c>
      <c r="J601" s="224" t="s">
        <v>267</v>
      </c>
      <c r="K601" s="227" t="str">
        <f>VLOOKUP(J601,[1]słownik!$I$2:$J$31,2,0)</f>
        <v>Chemical Engineering and Processes</v>
      </c>
      <c r="L601" s="224" t="s">
        <v>24</v>
      </c>
      <c r="M601" s="219">
        <v>2</v>
      </c>
      <c r="N601" s="219">
        <v>12</v>
      </c>
      <c r="O601" s="219">
        <v>2</v>
      </c>
      <c r="P601" s="219">
        <v>12</v>
      </c>
      <c r="Q601" s="224" t="str">
        <f>VLOOKUP('[1]lista umów'!$F652,'[1]słownik_E+'!$A$1:$G$286,7,0)</f>
        <v>http://www.uni-siegen.de/</v>
      </c>
      <c r="R601" s="224" t="str">
        <f>VLOOKUP('[1]lista umów'!$F652,'[1]słownik_E+'!$A$1:$G$286,6,0)</f>
        <v>alicia.platt@zv.uni-siegen.de</v>
      </c>
      <c r="S601" s="227" t="s">
        <v>268</v>
      </c>
      <c r="T601" s="224"/>
      <c r="U601" s="226"/>
      <c r="V601" s="220"/>
    </row>
    <row r="602" spans="1:22" s="151" customFormat="1" x14ac:dyDescent="0.25">
      <c r="A602" s="217" t="str">
        <f>VLOOKUP('[1]lista umów'!$F573,'[1]słownik_E+'!$A$1:$G$286,4,0)</f>
        <v>Portugalia</v>
      </c>
      <c r="B602" s="217" t="s">
        <v>87</v>
      </c>
      <c r="C602" s="217" t="str">
        <f>VLOOKUP('[1]lista umów'!$F573,'[1]słownik_E+'!$A$1:$G$286,2,0)</f>
        <v>Universidade de Lisboa</v>
      </c>
      <c r="D602" s="217" t="str">
        <f>VLOOKUP('[1]lista umów'!$F573,'[1]słownik_E+'!$A$1:$G$286,3,0)</f>
        <v>University of Lisbon</v>
      </c>
      <c r="E602" s="217" t="s">
        <v>89</v>
      </c>
      <c r="F602" s="217" t="s">
        <v>21</v>
      </c>
      <c r="G602" s="218">
        <v>46660</v>
      </c>
      <c r="H602" s="217" t="s">
        <v>266</v>
      </c>
      <c r="I602" s="217" t="str">
        <f>VLOOKUP([1]!Tabela1[[#This Row],[wydział]],[1]słownik!$F$2:$G$12,2,0)</f>
        <v>dziedzina nauk inżynieryjno-technicznych / inżynieria chemiczna</v>
      </c>
      <c r="J602" s="217" t="s">
        <v>267</v>
      </c>
      <c r="K602" s="217" t="str">
        <f>VLOOKUP(J602,[1]słownik!$I$2:$J$31,2,0)</f>
        <v>Chemical Engineering and Processes</v>
      </c>
      <c r="L602" s="217" t="s">
        <v>41</v>
      </c>
      <c r="M602" s="219">
        <v>2</v>
      </c>
      <c r="N602" s="219">
        <v>20</v>
      </c>
      <c r="O602" s="219">
        <v>2</v>
      </c>
      <c r="P602" s="219">
        <v>20</v>
      </c>
      <c r="Q602" s="217" t="str">
        <f>VLOOKUP('[1]lista umów'!$F573,'[1]słownik_E+'!$A$1:$G$286,7,0)</f>
        <v>https://www.ulisboa.pt/</v>
      </c>
      <c r="R602" s="217" t="str">
        <f>VLOOKUP('[1]lista umów'!$F573,'[1]słownik_E+'!$A$1:$G$286,6,0)</f>
        <v>pub@di.fc.ul.pt; gmobilidades@fa.ulisboa.pt; pub@di.fc.ul.pt; gmobilidades@fa.ulisboa.pt</v>
      </c>
      <c r="S602" s="217" t="s">
        <v>268</v>
      </c>
      <c r="T602" s="217"/>
      <c r="U602" s="220"/>
      <c r="V602" s="220"/>
    </row>
    <row r="603" spans="1:22" s="151" customFormat="1" x14ac:dyDescent="0.25">
      <c r="A603" s="217" t="str">
        <f>VLOOKUP('[1]lista umów'!$F574,'[1]słownik_E+'!$A$1:$G$286,4,0)</f>
        <v>Portugalia</v>
      </c>
      <c r="B603" s="217" t="s">
        <v>202</v>
      </c>
      <c r="C603" s="217" t="str">
        <f>VLOOKUP('[1]lista umów'!$F574,'[1]słownik_E+'!$A$1:$G$286,2,0)</f>
        <v>Universidade do Porto</v>
      </c>
      <c r="D603" s="217" t="str">
        <f>VLOOKUP('[1]lista umów'!$F574,'[1]słownik_E+'!$A$1:$G$286,3,0)</f>
        <v>Universidade do Porto</v>
      </c>
      <c r="E603" s="217" t="s">
        <v>204</v>
      </c>
      <c r="F603" s="217" t="s">
        <v>21</v>
      </c>
      <c r="G603" s="218">
        <v>47026</v>
      </c>
      <c r="H603" s="217" t="s">
        <v>266</v>
      </c>
      <c r="I603" s="217" t="str">
        <f>VLOOKUP([1]!Tabela1[[#This Row],[wydział]],[1]słownik!$F$2:$G$12,2,0)</f>
        <v>dziedzina nauk inżynieryjno-technicznych / inżynieria środowiska, górnictwo i energetyka</v>
      </c>
      <c r="J603" s="217" t="s">
        <v>267</v>
      </c>
      <c r="K603" s="217" t="str">
        <f>VLOOKUP(J603,[1]słownik!$I$2:$J$31,2,0)</f>
        <v>Chemical Engineering and Processes</v>
      </c>
      <c r="L603" s="217" t="s">
        <v>24</v>
      </c>
      <c r="M603" s="219">
        <v>2</v>
      </c>
      <c r="N603" s="219">
        <v>10</v>
      </c>
      <c r="O603" s="219">
        <v>2</v>
      </c>
      <c r="P603" s="219">
        <v>10</v>
      </c>
      <c r="Q603" s="217" t="str">
        <f>VLOOKUP('[1]lista umów'!$F574,'[1]słownik_E+'!$A$1:$G$286,7,0)</f>
        <v>https://www.up.pt/</v>
      </c>
      <c r="R603" s="217" t="str">
        <f>VLOOKUP('[1]lista umów'!$F574,'[1]słownik_E+'!$A$1:$G$286,6,0)</f>
        <v xml:space="preserve">sri@reit.up.pt    ; international@fe.up.pt ; "FEUP incoming" &lt;incoming@fe.up.pt&gt;; </v>
      </c>
      <c r="S603" s="217" t="s">
        <v>268</v>
      </c>
      <c r="T603" s="217"/>
      <c r="U603" s="220"/>
      <c r="V603" s="220"/>
    </row>
    <row r="604" spans="1:22" s="151" customFormat="1" x14ac:dyDescent="0.25">
      <c r="A604" s="217" t="str">
        <f>VLOOKUP('[1]lista umów'!$F575,'[1]słownik_E+'!$A$1:$G$286,4,0)</f>
        <v>Portugalia</v>
      </c>
      <c r="B604" s="217" t="s">
        <v>202</v>
      </c>
      <c r="C604" s="217" t="str">
        <f>VLOOKUP('[1]lista umów'!$F575,'[1]słownik_E+'!$A$1:$G$286,2,0)</f>
        <v>Universidade do Porto</v>
      </c>
      <c r="D604" s="217" t="s">
        <v>669</v>
      </c>
      <c r="E604" s="217" t="s">
        <v>204</v>
      </c>
      <c r="F604" s="217" t="s">
        <v>21</v>
      </c>
      <c r="G604" s="218">
        <v>47026</v>
      </c>
      <c r="H604" s="217" t="s">
        <v>266</v>
      </c>
      <c r="I604" s="217" t="str">
        <f>VLOOKUP([1]!Tabela1[[#This Row],[wydział]],[1]słownik!$F$2:$G$12,2,0)</f>
        <v>dziedzina nauk inżynieryjno-technicznych / inżynieria mechaniczna</v>
      </c>
      <c r="J604" s="217" t="s">
        <v>670</v>
      </c>
      <c r="K604" s="217" t="str">
        <f>VLOOKUP(J604,[1]słownik!$I$2:$J$31,2,0)</f>
        <v>Pharmacy</v>
      </c>
      <c r="L604" s="217" t="s">
        <v>24</v>
      </c>
      <c r="M604" s="219">
        <v>2</v>
      </c>
      <c r="N604" s="219">
        <v>10</v>
      </c>
      <c r="O604" s="219">
        <v>2</v>
      </c>
      <c r="P604" s="219">
        <v>10</v>
      </c>
      <c r="Q604" s="217" t="str">
        <f>VLOOKUP('[1]lista umów'!$F575,'[1]słownik_E+'!$A$1:$G$286,7,0)</f>
        <v>https://www.up.pt/</v>
      </c>
      <c r="R604" s="217" t="str">
        <f>VLOOKUP('[1]lista umów'!$F575,'[1]słownik_E+'!$A$1:$G$286,6,0)</f>
        <v xml:space="preserve">sri@reit.up.pt    ; international@fe.up.pt ; "FEUP incoming" &lt;incoming@fe.up.pt&gt;; </v>
      </c>
      <c r="S604" s="217" t="s">
        <v>268</v>
      </c>
      <c r="T604" s="217"/>
      <c r="U604" s="220"/>
      <c r="V604" s="220"/>
    </row>
    <row r="605" spans="1:22" s="151" customFormat="1" x14ac:dyDescent="0.25">
      <c r="A605" s="227" t="s">
        <v>697</v>
      </c>
      <c r="B605" s="227" t="s">
        <v>334</v>
      </c>
      <c r="C605" s="227" t="str">
        <f>VLOOKUP('[1]lista umów'!$F602,'[1]słownik_E+'!$A$1:$G$286,2,0)</f>
        <v>Instituto Politécnico de Portalegre</v>
      </c>
      <c r="D605" s="227" t="s">
        <v>698</v>
      </c>
      <c r="E605" s="235" t="s">
        <v>335</v>
      </c>
      <c r="F605" s="227" t="s">
        <v>21</v>
      </c>
      <c r="G605" s="222">
        <v>47026</v>
      </c>
      <c r="H605" s="227" t="s">
        <v>266</v>
      </c>
      <c r="I605" s="227"/>
      <c r="J605" s="227" t="s">
        <v>267</v>
      </c>
      <c r="K605" s="227"/>
      <c r="L605" s="227" t="s">
        <v>24</v>
      </c>
      <c r="M605" s="229">
        <v>2</v>
      </c>
      <c r="N605" s="229">
        <v>12</v>
      </c>
      <c r="O605" s="229">
        <v>2</v>
      </c>
      <c r="P605" s="229">
        <v>12</v>
      </c>
      <c r="Q605" s="236" t="s">
        <v>699</v>
      </c>
      <c r="R605" s="236" t="s">
        <v>700</v>
      </c>
      <c r="S605" s="227" t="s">
        <v>268</v>
      </c>
      <c r="T605" s="227"/>
      <c r="U605" s="226"/>
      <c r="V605" s="220"/>
    </row>
    <row r="606" spans="1:22" s="151" customFormat="1" x14ac:dyDescent="0.25">
      <c r="A606" s="221" t="str">
        <f>VLOOKUP('[1]lista umów'!$F576,'[1]słownik_E+'!$A$1:$G$286,4,0)</f>
        <v>Słowacja</v>
      </c>
      <c r="B606" s="221" t="s">
        <v>542</v>
      </c>
      <c r="C606" s="221" t="str">
        <f>VLOOKUP('[1]lista umów'!$F576,'[1]słownik_E+'!$A$1:$G$286,2,0)</f>
        <v>Technická univerzita v Košiciach</v>
      </c>
      <c r="D606" s="221" t="str">
        <f>VLOOKUP('[1]lista umów'!$F576,'[1]słownik_E+'!$A$1:$G$286,3,0)</f>
        <v>Technical University of Kosice</v>
      </c>
      <c r="E606" s="221" t="s">
        <v>543</v>
      </c>
      <c r="F606" s="221" t="s">
        <v>21</v>
      </c>
      <c r="G606" s="222">
        <v>46660</v>
      </c>
      <c r="H606" s="221" t="s">
        <v>266</v>
      </c>
      <c r="I606" s="221" t="str">
        <f>VLOOKUP([1]!Tabela1[[#This Row],[wydział]],[1]słownik!$F$2:$G$12,2,0)</f>
        <v>dziedzina nauk inżynieryjno-technicznych / inżynieria materiałowa</v>
      </c>
      <c r="J606" s="221" t="s">
        <v>267</v>
      </c>
      <c r="K606" s="221" t="str">
        <f>VLOOKUP(J606,[1]słownik!$I$2:$J$31,2,0)</f>
        <v>Chemical Engineering and Processes</v>
      </c>
      <c r="L606" s="221" t="s">
        <v>24</v>
      </c>
      <c r="M606" s="223">
        <v>2</v>
      </c>
      <c r="N606" s="223">
        <v>24</v>
      </c>
      <c r="O606" s="223">
        <v>2</v>
      </c>
      <c r="P606" s="223">
        <v>24</v>
      </c>
      <c r="Q606" s="221" t="str">
        <f>VLOOKUP('[1]lista umów'!$F576,'[1]słownik_E+'!$A$1:$G$286,7,0)</f>
        <v>http://www.tuke.sk/</v>
      </c>
      <c r="R606" s="221" t="str">
        <f>VLOOKUP('[1]lista umów'!$F576,'[1]słownik_E+'!$A$1:$G$286,6,0)</f>
        <v xml:space="preserve">vladimir.modrak@tuke.sk; jozef.marcincin@tuke.sk </v>
      </c>
      <c r="S606" s="221" t="s">
        <v>268</v>
      </c>
      <c r="T606" s="221"/>
      <c r="U606" s="220"/>
      <c r="V606" s="220"/>
    </row>
    <row r="607" spans="1:22" s="152" customFormat="1" x14ac:dyDescent="0.25">
      <c r="A607" s="217" t="str">
        <f>VLOOKUP('[1]lista umów'!$F577,'[1]słownik_E+'!$A$1:$G$286,4,0)</f>
        <v>Turcja</v>
      </c>
      <c r="B607" s="217" t="s">
        <v>206</v>
      </c>
      <c r="C607" s="217" t="str">
        <f>VLOOKUP('[1]lista umów'!$F577,'[1]słownik_E+'!$A$1:$G$286,2,0)</f>
        <v>Çankırı Karatekin Üniversitesi</v>
      </c>
      <c r="D607" s="217" t="str">
        <f>VLOOKUP('[1]lista umów'!$F577,'[1]słownik_E+'!$A$1:$G$286,3,0)</f>
        <v>Cankiri Karatekin University</v>
      </c>
      <c r="E607" s="217" t="s">
        <v>207</v>
      </c>
      <c r="F607" s="217" t="s">
        <v>21</v>
      </c>
      <c r="G607" s="218">
        <v>46660</v>
      </c>
      <c r="H607" s="217" t="s">
        <v>266</v>
      </c>
      <c r="I607" s="217" t="str">
        <f>VLOOKUP([1]!Tabela1[[#This Row],[wydział]],[1]słownik!$F$2:$G$12,2,0)</f>
        <v>dziedzina nauk inżynieryjno-technicznych / inżynieria chemiczna</v>
      </c>
      <c r="J607" s="217" t="s">
        <v>267</v>
      </c>
      <c r="K607" s="217" t="str">
        <f>VLOOKUP(J607,[1]słownik!$I$2:$J$31,2,0)</f>
        <v>Chemical Engineering and Processes</v>
      </c>
      <c r="L607" s="217" t="s">
        <v>24</v>
      </c>
      <c r="M607" s="219">
        <v>2</v>
      </c>
      <c r="N607" s="219">
        <v>8</v>
      </c>
      <c r="O607" s="219">
        <v>2</v>
      </c>
      <c r="P607" s="219">
        <v>8</v>
      </c>
      <c r="Q607" s="217" t="str">
        <f>VLOOKUP('[1]lista umów'!$F577,'[1]słownik_E+'!$A$1:$G$286,7,0)</f>
        <v>https://karatekin.edu.tr/</v>
      </c>
      <c r="R607" s="217" t="str">
        <f>VLOOKUP('[1]lista umów'!$F577,'[1]słownik_E+'!$A$1:$G$286,6,0)</f>
        <v xml:space="preserve">erasmus@karatekin.edu.tr </v>
      </c>
      <c r="S607" s="217" t="s">
        <v>268</v>
      </c>
      <c r="T607" s="217"/>
      <c r="U607" s="220"/>
      <c r="V607" s="226"/>
    </row>
    <row r="608" spans="1:22" s="152" customFormat="1" x14ac:dyDescent="0.25">
      <c r="A608" s="221" t="str">
        <f>VLOOKUP('[1]lista umów'!$F578,'[1]słownik_E+'!$A$1:$G$286,4,0)</f>
        <v>Turcja</v>
      </c>
      <c r="B608" s="221" t="s">
        <v>646</v>
      </c>
      <c r="C608" s="221" t="str">
        <f>VLOOKUP('[1]lista umów'!$F578,'[1]słownik_E+'!$A$1:$G$286,2,0)</f>
        <v>Eskişehir Osmangazi Üniversitesi</v>
      </c>
      <c r="D608" s="221" t="str">
        <f>VLOOKUP('[1]lista umów'!$F578,'[1]słownik_E+'!$A$1:$G$286,3,0)</f>
        <v>Eskisehir Osmangazi University</v>
      </c>
      <c r="E608" s="221" t="s">
        <v>671</v>
      </c>
      <c r="F608" s="221" t="s">
        <v>21</v>
      </c>
      <c r="G608" s="222">
        <v>46660</v>
      </c>
      <c r="H608" s="221" t="s">
        <v>266</v>
      </c>
      <c r="I608" s="221" t="str">
        <f>VLOOKUP([1]!Tabela1[[#This Row],[wydział]],[1]słownik!$F$2:$G$12,2,0)</f>
        <v>dziedzina nauk inżynieryjno-technicznych / inżynieria lądowa, geodezja i transport</v>
      </c>
      <c r="J608" s="221" t="s">
        <v>267</v>
      </c>
      <c r="K608" s="221" t="str">
        <f>VLOOKUP(J608,[1]słownik!$I$2:$J$31,2,0)</f>
        <v>Chemical Engineering and Processes</v>
      </c>
      <c r="L608" s="221" t="s">
        <v>24</v>
      </c>
      <c r="M608" s="223">
        <v>4</v>
      </c>
      <c r="N608" s="223">
        <v>20</v>
      </c>
      <c r="O608" s="223">
        <v>4</v>
      </c>
      <c r="P608" s="223">
        <v>20</v>
      </c>
      <c r="Q608" s="221" t="str">
        <f>VLOOKUP('[1]lista umów'!$F578,'[1]słownik_E+'!$A$1:$G$286,7,0)</f>
        <v>https://www.ogu.edu.tr/</v>
      </c>
      <c r="R608" s="221" t="str">
        <f>VLOOKUP('[1]lista umów'!$F578,'[1]słownik_E+'!$A$1:$G$286,6,0)</f>
        <v xml:space="preserve">erasmus@ogu.edu.tr </v>
      </c>
      <c r="S608" s="221" t="s">
        <v>268</v>
      </c>
      <c r="T608" s="221"/>
      <c r="U608" s="220"/>
      <c r="V608" s="226"/>
    </row>
    <row r="609" spans="1:22" s="152" customFormat="1" x14ac:dyDescent="0.25">
      <c r="A609" s="217" t="str">
        <f>VLOOKUP('[1]lista umów'!$F579,'[1]słownik_E+'!$A$1:$G$286,4,0)</f>
        <v>Turcja</v>
      </c>
      <c r="B609" s="217" t="str">
        <f>VLOOKUP('[1]lista umów'!$F579,'[1]słownik_E+'!$A$1:$G$286,5,0)</f>
        <v>İstanbul</v>
      </c>
      <c r="C609" s="217" t="s">
        <v>672</v>
      </c>
      <c r="D609" s="217" t="str">
        <f>VLOOKUP('[1]lista umów'!$F579,'[1]słownik_E+'!$A$1:$G$286,3,0)</f>
        <v>Istanbul University</v>
      </c>
      <c r="E609" s="217" t="s">
        <v>673</v>
      </c>
      <c r="F609" s="217" t="s">
        <v>21</v>
      </c>
      <c r="G609" s="218">
        <v>47026</v>
      </c>
      <c r="H609" s="217" t="s">
        <v>266</v>
      </c>
      <c r="I609" s="217" t="str">
        <f>VLOOKUP([1]!Tabela1[[#This Row],[wydział]],[1]słownik!$F$2:$G$12,2,0)</f>
        <v>dziedzina nauk inżynieryjno-technicznych / inżynieria mechaniczna</v>
      </c>
      <c r="J609" s="217" t="s">
        <v>663</v>
      </c>
      <c r="K609" s="217" t="str">
        <f>VLOOKUP(J609,[1]słownik!$I$2:$J$31,2,0)</f>
        <v>Chemistry</v>
      </c>
      <c r="L609" s="217" t="s">
        <v>24</v>
      </c>
      <c r="M609" s="219">
        <v>4</v>
      </c>
      <c r="N609" s="219">
        <v>40</v>
      </c>
      <c r="O609" s="219">
        <v>4</v>
      </c>
      <c r="P609" s="219">
        <v>40</v>
      </c>
      <c r="Q609" s="217" t="str">
        <f>VLOOKUP('[1]lista umów'!$F579,'[1]słownik_E+'!$A$1:$G$286,7,0)</f>
        <v>https://www.istanbul.edu.tr/en/_</v>
      </c>
      <c r="R609" s="217" t="str">
        <f>VLOOKUP('[1]lista umów'!$F579,'[1]słownik_E+'!$A$1:$G$286,6,0)</f>
        <v>gamze.usar@istanbul.edu.tr</v>
      </c>
      <c r="S609" s="217" t="s">
        <v>268</v>
      </c>
      <c r="T609" s="217"/>
      <c r="U609" s="220"/>
      <c r="V609" s="226"/>
    </row>
    <row r="610" spans="1:22" s="152" customFormat="1" x14ac:dyDescent="0.25">
      <c r="A610" s="217" t="str">
        <f>VLOOKUP('[1]lista umów'!$F580,'[1]słownik_E+'!$A$1:$G$286,4,0)</f>
        <v>Turcja</v>
      </c>
      <c r="B610" s="217" t="s">
        <v>97</v>
      </c>
      <c r="C610" s="217" t="str">
        <f>VLOOKUP('[1]lista umów'!$F580,'[1]słownik_E+'!$A$1:$G$286,2,0)</f>
        <v>Yıldız Teknik Üniversitesi</v>
      </c>
      <c r="D610" s="217" t="str">
        <f>VLOOKUP('[1]lista umów'!$F580,'[1]słownik_E+'!$A$1:$G$286,3,0)</f>
        <v>Yildiz Teknical University</v>
      </c>
      <c r="E610" s="217" t="s">
        <v>436</v>
      </c>
      <c r="F610" s="221" t="s">
        <v>21</v>
      </c>
      <c r="G610" s="218">
        <v>47026</v>
      </c>
      <c r="H610" s="217" t="s">
        <v>266</v>
      </c>
      <c r="I610" s="217" t="str">
        <f>VLOOKUP([1]!Tabela1[[#This Row],[wydział]],[1]słownik!$F$2:$G$12,2,0)</f>
        <v>dziedzina nauk inżynieryjno-technicznych / informatyka techniczna i telekomunikacja</v>
      </c>
      <c r="J610" s="217" t="s">
        <v>267</v>
      </c>
      <c r="K610" s="217" t="str">
        <f>VLOOKUP(J610,[1]słownik!$I$2:$J$31,2,0)</f>
        <v>Chemical Engineering and Processes</v>
      </c>
      <c r="L610" s="217" t="s">
        <v>24</v>
      </c>
      <c r="M610" s="219">
        <v>3</v>
      </c>
      <c r="N610" s="219">
        <v>30</v>
      </c>
      <c r="O610" s="219">
        <v>3</v>
      </c>
      <c r="P610" s="219">
        <v>30</v>
      </c>
      <c r="Q610" s="217" t="str">
        <f>VLOOKUP('[1]lista umów'!$F580,'[1]słownik_E+'!$A$1:$G$286,7,0)</f>
        <v>https://www.yildiz.edu.tr/</v>
      </c>
      <c r="R610" s="217" t="str">
        <f>VLOOKUP('[1]lista umów'!$F580,'[1]słownik_E+'!$A$1:$G$286,6,0)</f>
        <v xml:space="preserve">erasmus@yildiz.edu.tr </v>
      </c>
      <c r="S610" s="217" t="s">
        <v>268</v>
      </c>
      <c r="T610" s="217"/>
      <c r="U610" s="220"/>
      <c r="V610" s="226"/>
    </row>
    <row r="611" spans="1:22" s="152" customFormat="1" x14ac:dyDescent="0.25">
      <c r="A611" s="217" t="str">
        <f>VLOOKUP('[1]lista umów'!$F581,'[1]słownik_E+'!$A$1:$G$286,4,0)</f>
        <v>Turcja</v>
      </c>
      <c r="B611" s="217" t="s">
        <v>401</v>
      </c>
      <c r="C611" s="217" t="str">
        <f>VLOOKUP('[1]lista umów'!$F581,'[1]słownik_E+'!$A$1:$G$286,2,0)</f>
        <v>İzmir Yüksek Teknoloji Enstitüsü</v>
      </c>
      <c r="D611" s="217" t="str">
        <f>VLOOKUP('[1]lista umów'!$F581,'[1]słownik_E+'!$A$1:$G$286,3,0)</f>
        <v>Izmir Institute of Technology</v>
      </c>
      <c r="E611" s="217" t="s">
        <v>674</v>
      </c>
      <c r="F611" s="217" t="s">
        <v>21</v>
      </c>
      <c r="G611" s="218">
        <v>46660</v>
      </c>
      <c r="H611" s="217" t="s">
        <v>266</v>
      </c>
      <c r="I611" s="217" t="str">
        <f>VLOOKUP([1]!Tabela1[[#This Row],[wydział]],[1]słownik!$F$2:$G$12,2,0)</f>
        <v>dziedzina nauk inżynieryjno-technicznych / automatyka, elektronika, elektrotechnika i technologie kosmiczne</v>
      </c>
      <c r="J611" s="217" t="s">
        <v>267</v>
      </c>
      <c r="K611" s="217" t="str">
        <f>VLOOKUP(J611,[1]słownik!$I$2:$J$31,2,0)</f>
        <v>Chemical Engineering and Processes</v>
      </c>
      <c r="L611" s="217" t="s">
        <v>90</v>
      </c>
      <c r="M611" s="219">
        <v>2</v>
      </c>
      <c r="N611" s="219">
        <v>10</v>
      </c>
      <c r="O611" s="219">
        <v>2</v>
      </c>
      <c r="P611" s="219">
        <v>10</v>
      </c>
      <c r="Q611" s="217" t="str">
        <f>VLOOKUP('[1]lista umów'!$F581,'[1]słownik_E+'!$A$1:$G$286,7,0)</f>
        <v>https://en.iyte.edu.tr/</v>
      </c>
      <c r="R611" s="217" t="str">
        <f>VLOOKUP('[1]lista umów'!$F581,'[1]słownik_E+'!$A$1:$G$286,6,0)</f>
        <v>erasmuskordinator@iyte.edu.tr</v>
      </c>
      <c r="S611" s="217" t="s">
        <v>268</v>
      </c>
      <c r="T611" s="217"/>
      <c r="U611" s="220"/>
      <c r="V611" s="226"/>
    </row>
    <row r="612" spans="1:22" s="152" customFormat="1" x14ac:dyDescent="0.25">
      <c r="A612" s="221" t="str">
        <f>VLOOKUP('[1]lista umów'!$F582,'[1]słownik_E+'!$A$1:$G$286,4,0)</f>
        <v>Turcja</v>
      </c>
      <c r="B612" s="221" t="str">
        <f>VLOOKUP('[1]lista umów'!$F582,'[1]słownik_E+'!$A$1:$G$286,5,0)</f>
        <v>Samsun</v>
      </c>
      <c r="C612" s="221" t="s">
        <v>675</v>
      </c>
      <c r="D612" s="221" t="str">
        <f>VLOOKUP('[1]lista umów'!$F582,'[1]słownik_E+'!$A$1:$G$286,3,0)</f>
        <v>Ondokuz Mayis University</v>
      </c>
      <c r="E612" s="221" t="s">
        <v>676</v>
      </c>
      <c r="F612" s="221" t="s">
        <v>21</v>
      </c>
      <c r="G612" s="222">
        <v>47391</v>
      </c>
      <c r="H612" s="221" t="s">
        <v>266</v>
      </c>
      <c r="I612" s="221" t="str">
        <f>VLOOKUP([1]!Tabela1[[#This Row],[wydział]],[1]słownik!$F$2:$G$12,2,0)</f>
        <v>dziedzina nauk inżynieryjno-technicznych / informatyka techniczna i telekomunikacja</v>
      </c>
      <c r="J612" s="221" t="s">
        <v>677</v>
      </c>
      <c r="K612" s="221" t="s">
        <v>678</v>
      </c>
      <c r="L612" s="221" t="s">
        <v>24</v>
      </c>
      <c r="M612" s="223">
        <v>3</v>
      </c>
      <c r="N612" s="223">
        <v>15</v>
      </c>
      <c r="O612" s="223">
        <v>3</v>
      </c>
      <c r="P612" s="223">
        <v>15</v>
      </c>
      <c r="Q612" s="221" t="str">
        <f>VLOOKUP('[1]lista umów'!$F582,'[1]słownik_E+'!$A$1:$G$286,7,0)</f>
        <v>https://www.omu.edu.tr/en</v>
      </c>
      <c r="R612" s="221" t="str">
        <f>VLOOKUP('[1]lista umów'!$F582,'[1]słownik_E+'!$A$1:$G$286,6,0)</f>
        <v>gediz.uguz@omu.edu.tr</v>
      </c>
      <c r="S612" s="221" t="s">
        <v>268</v>
      </c>
      <c r="T612" s="221"/>
      <c r="U612" s="220"/>
      <c r="V612" s="226"/>
    </row>
    <row r="613" spans="1:22" s="152" customFormat="1" x14ac:dyDescent="0.25">
      <c r="A613" s="217" t="str">
        <f>VLOOKUP('[1]lista umów'!$F583,'[1]słownik_E+'!$A$1:$G$286,4,0)</f>
        <v>Węgry</v>
      </c>
      <c r="B613" s="217" t="s">
        <v>102</v>
      </c>
      <c r="C613" s="217" t="str">
        <f>VLOOKUP('[1]lista umów'!$F583,'[1]słownik_E+'!$A$1:$G$286,2,0)</f>
        <v>Budapesti Muszaki es Gazdasagtudomanyi Egyetem</v>
      </c>
      <c r="D613" s="217" t="str">
        <f>VLOOKUP('[1]lista umów'!$F583,'[1]słownik_E+'!$A$1:$G$286,3,0)</f>
        <v>Budapest University of Technology and Ecomonics</v>
      </c>
      <c r="E613" s="217" t="s">
        <v>103</v>
      </c>
      <c r="F613" s="217" t="s">
        <v>21</v>
      </c>
      <c r="G613" s="218">
        <v>46660</v>
      </c>
      <c r="H613" s="217" t="s">
        <v>266</v>
      </c>
      <c r="I613" s="217" t="str">
        <f>VLOOKUP([1]!Tabela1[[#This Row],[wydział]],[1]słownik!$F$2:$G$12,2,0)</f>
        <v>dziedzina nauk inżynieryjno-technicznych / inżynieria lądowa, geodezja i transport</v>
      </c>
      <c r="J613" s="217" t="s">
        <v>267</v>
      </c>
      <c r="K613" s="217" t="str">
        <f>VLOOKUP(J613,[1]słownik!$I$2:$J$31,2,0)</f>
        <v>Chemical Engineering and Processes</v>
      </c>
      <c r="L613" s="217" t="s">
        <v>24</v>
      </c>
      <c r="M613" s="219">
        <v>2</v>
      </c>
      <c r="N613" s="219">
        <v>20</v>
      </c>
      <c r="O613" s="219">
        <v>2</v>
      </c>
      <c r="P613" s="219">
        <v>20</v>
      </c>
      <c r="Q613" s="217" t="str">
        <f>VLOOKUP('[1]lista umów'!$F583,'[1]słownik_E+'!$A$1:$G$286,7,0)</f>
        <v>www.bme.hu</v>
      </c>
      <c r="R613" s="217" t="str">
        <f>VLOOKUP('[1]lista umów'!$F583,'[1]słownik_E+'!$A$1:$G$286,6,0)</f>
        <v xml:space="preserve">erasmus@kth.bme.hu </v>
      </c>
      <c r="S613" s="217" t="s">
        <v>268</v>
      </c>
      <c r="T613" s="217"/>
      <c r="U613" s="220"/>
      <c r="V613" s="226"/>
    </row>
    <row r="614" spans="1:22" s="152" customFormat="1" x14ac:dyDescent="0.25">
      <c r="A614" s="221" t="str">
        <f>VLOOKUP('[1]lista umów'!$F584,'[1]słownik_E+'!$A$1:$G$286,4,0)</f>
        <v>Węgry</v>
      </c>
      <c r="B614" s="221" t="s">
        <v>679</v>
      </c>
      <c r="C614" s="221" t="str">
        <f>VLOOKUP('[1]lista umów'!$F584,'[1]słownik_E+'!$A$1:$G$286,2,0)</f>
        <v>Pécsi Tudományegyetem</v>
      </c>
      <c r="D614" s="221" t="str">
        <f>VLOOKUP('[1]lista umów'!$F584,'[1]słownik_E+'!$A$1:$G$286,3,0)</f>
        <v>University of Pecs</v>
      </c>
      <c r="E614" s="221" t="s">
        <v>680</v>
      </c>
      <c r="F614" s="221" t="s">
        <v>21</v>
      </c>
      <c r="G614" s="222">
        <v>46660</v>
      </c>
      <c r="H614" s="221" t="s">
        <v>266</v>
      </c>
      <c r="I614" s="221" t="str">
        <f>VLOOKUP([1]!Tabela1[[#This Row],[wydział]],[1]słownik!$F$2:$G$12,2,0)</f>
        <v>dziedzina nauk inżynieryjno-technicznych / automatyka, elektronika, elektrotechnika i technologie kosmiczne</v>
      </c>
      <c r="J614" s="221" t="s">
        <v>663</v>
      </c>
      <c r="K614" s="221" t="str">
        <f>VLOOKUP(J614,[1]słownik!$I$2:$J$31,2,0)</f>
        <v>Chemistry</v>
      </c>
      <c r="L614" s="221" t="s">
        <v>24</v>
      </c>
      <c r="M614" s="223">
        <v>2</v>
      </c>
      <c r="N614" s="223">
        <v>10</v>
      </c>
      <c r="O614" s="223">
        <v>2</v>
      </c>
      <c r="P614" s="223">
        <v>10</v>
      </c>
      <c r="Q614" s="221" t="str">
        <f>VLOOKUP('[1]lista umów'!$F584,'[1]słownik_E+'!$A$1:$G$286,7,0)</f>
        <v>https://pte.hu/</v>
      </c>
      <c r="R614" s="221" t="str">
        <f>VLOOKUP('[1]lista umów'!$F584,'[1]słownik_E+'!$A$1:$G$286,6,0)</f>
        <v>erasmus@gamma.ttk.pte.hu; nemeth.judit@pte.hu</v>
      </c>
      <c r="S614" s="221" t="s">
        <v>268</v>
      </c>
      <c r="T614" s="221"/>
      <c r="U614" s="220"/>
      <c r="V614" s="226"/>
    </row>
    <row r="615" spans="1:22" s="152" customFormat="1" x14ac:dyDescent="0.25">
      <c r="A615" s="217" t="str">
        <f>VLOOKUP('[1]lista umów'!$F585,'[1]słownik_E+'!$A$1:$G$286,4,0)</f>
        <v>Włochy</v>
      </c>
      <c r="B615" s="217" t="s">
        <v>352</v>
      </c>
      <c r="C615" s="217" t="str">
        <f>VLOOKUP('[1]lista umów'!$F585,'[1]słownik_E+'!$A$1:$G$286,2,0)</f>
        <v>Università degli Studi di Catania</v>
      </c>
      <c r="D615" s="217" t="str">
        <f>VLOOKUP('[1]lista umów'!$F585,'[1]słownik_E+'!$A$1:$G$286,3,0)</f>
        <v>University of Catania</v>
      </c>
      <c r="E615" s="217" t="s">
        <v>353</v>
      </c>
      <c r="F615" s="217" t="s">
        <v>21</v>
      </c>
      <c r="G615" s="218">
        <v>47026</v>
      </c>
      <c r="H615" s="217" t="s">
        <v>266</v>
      </c>
      <c r="I615" s="217" t="str">
        <f>VLOOKUP([1]!Tabela1[[#This Row],[wydział]],[1]słownik!$F$2:$G$12,2,0)</f>
        <v>dziedzina nauk inżynieryjno-technicznych / inżynieria mechaniczna</v>
      </c>
      <c r="J615" s="217" t="s">
        <v>663</v>
      </c>
      <c r="K615" s="217" t="str">
        <f>VLOOKUP(J615,[1]słownik!$I$2:$J$31,2,0)</f>
        <v>Chemistry</v>
      </c>
      <c r="L615" s="217" t="s">
        <v>90</v>
      </c>
      <c r="M615" s="219">
        <v>3</v>
      </c>
      <c r="N615" s="219">
        <v>18</v>
      </c>
      <c r="O615" s="219">
        <v>3</v>
      </c>
      <c r="P615" s="219">
        <v>18</v>
      </c>
      <c r="Q615" s="217" t="str">
        <f>VLOOKUP('[1]lista umów'!$F585,'[1]słownik_E+'!$A$1:$G$286,7,0)</f>
        <v>https://www.unict.it</v>
      </c>
      <c r="R615" s="217" t="str">
        <f>VLOOKUP('[1]lista umów'!$F585,'[1]słownik_E+'!$A$1:$G$286,6,0)</f>
        <v>umi@unict.it; sfino@unict.it</v>
      </c>
      <c r="S615" s="217" t="s">
        <v>268</v>
      </c>
      <c r="T615" s="217"/>
      <c r="U615" s="220"/>
      <c r="V615" s="226"/>
    </row>
    <row r="616" spans="1:22" s="152" customFormat="1" x14ac:dyDescent="0.25">
      <c r="A616" s="221" t="str">
        <f>VLOOKUP('[1]lista umów'!$F586,'[1]słownik_E+'!$A$1:$G$286,4,0)</f>
        <v>Włochy</v>
      </c>
      <c r="B616" s="221" t="s">
        <v>352</v>
      </c>
      <c r="C616" s="221" t="str">
        <f>VLOOKUP('[1]lista umów'!$F586,'[1]słownik_E+'!$A$1:$G$286,2,0)</f>
        <v>Università degli Studi di Catania</v>
      </c>
      <c r="D616" s="221" t="str">
        <f>VLOOKUP('[1]lista umów'!$F586,'[1]słownik_E+'!$A$1:$G$286,3,0)</f>
        <v>University of Catania</v>
      </c>
      <c r="E616" s="221" t="s">
        <v>353</v>
      </c>
      <c r="F616" s="221" t="s">
        <v>21</v>
      </c>
      <c r="G616" s="222">
        <v>47026</v>
      </c>
      <c r="H616" s="221" t="s">
        <v>266</v>
      </c>
      <c r="I616" s="221" t="str">
        <f>VLOOKUP([1]!Tabela1[[#This Row],[wydział]],[1]słownik!$F$2:$G$12,2,0)</f>
        <v>dziedzina nauk inżynieryjno-technicznych / architektura i urbanistyka</v>
      </c>
      <c r="J616" s="221" t="s">
        <v>485</v>
      </c>
      <c r="K616" s="221" t="str">
        <f>VLOOKUP(J616,[1]słownik!$I$2:$J$31,2,0)</f>
        <v>Materials (Glass, Paper, Plastic and Wood)</v>
      </c>
      <c r="L616" s="221" t="s">
        <v>681</v>
      </c>
      <c r="M616" s="223">
        <v>9</v>
      </c>
      <c r="N616" s="223">
        <v>9</v>
      </c>
      <c r="O616" s="223">
        <v>9</v>
      </c>
      <c r="P616" s="223">
        <v>9</v>
      </c>
      <c r="Q616" s="221" t="str">
        <f>VLOOKUP('[1]lista umów'!$F586,'[1]słownik_E+'!$A$1:$G$286,7,0)</f>
        <v>https://www.unict.it</v>
      </c>
      <c r="R616" s="221" t="str">
        <f>VLOOKUP('[1]lista umów'!$F586,'[1]słownik_E+'!$A$1:$G$286,6,0)</f>
        <v>umi@unict.it; sfino@unict.it</v>
      </c>
      <c r="S616" s="221" t="s">
        <v>268</v>
      </c>
      <c r="T616" s="221"/>
      <c r="U616" s="220"/>
      <c r="V616" s="226"/>
    </row>
    <row r="617" spans="1:22" s="152" customFormat="1" x14ac:dyDescent="0.25">
      <c r="A617" s="217" t="str">
        <f>VLOOKUP('[1]lista umów'!$F587,'[1]słownik_E+'!$A$1:$G$286,4,0)</f>
        <v>Włochy</v>
      </c>
      <c r="B617" s="217" t="s">
        <v>212</v>
      </c>
      <c r="C617" s="217" t="str">
        <f>VLOOKUP('[1]lista umów'!$F587,'[1]słownik_E+'!$A$1:$G$286,2,0)</f>
        <v>Università degli Studi di Napoli Federico II</v>
      </c>
      <c r="D617" s="217" t="str">
        <f>VLOOKUP('[1]lista umów'!$F587,'[1]słownik_E+'!$A$1:$G$286,3,0)</f>
        <v>University of Naples Federico II</v>
      </c>
      <c r="E617" s="217" t="s">
        <v>213</v>
      </c>
      <c r="F617" s="217" t="s">
        <v>21</v>
      </c>
      <c r="G617" s="218">
        <v>47391</v>
      </c>
      <c r="H617" s="217" t="s">
        <v>266</v>
      </c>
      <c r="I617" s="217" t="str">
        <f>VLOOKUP([1]!Tabela1[[#This Row],[wydział]],[1]słownik!$F$2:$G$12,2,0)</f>
        <v>dziedzina nauk inżynieryjno-technicznych / inżynieria chemiczna</v>
      </c>
      <c r="J617" s="217" t="s">
        <v>267</v>
      </c>
      <c r="K617" s="217" t="str">
        <f>VLOOKUP(J617,[1]słownik!$I$2:$J$31,2,0)</f>
        <v>Chemical Engineering and Processes</v>
      </c>
      <c r="L617" s="217" t="s">
        <v>24</v>
      </c>
      <c r="M617" s="219">
        <v>2</v>
      </c>
      <c r="N617" s="219">
        <v>10</v>
      </c>
      <c r="O617" s="219">
        <v>2</v>
      </c>
      <c r="P617" s="219">
        <v>10</v>
      </c>
      <c r="Q617" s="217" t="str">
        <f>VLOOKUP('[1]lista umów'!$F587,'[1]słownik_E+'!$A$1:$G$286,7,0)</f>
        <v>www.unina.it</v>
      </c>
      <c r="R617" s="217" t="str">
        <f>VLOOKUP('[1]lista umów'!$F587,'[1]słownik_E+'!$A$1:$G$286,6,0)</f>
        <v>international@unina.it; ddesimon@unina.it</v>
      </c>
      <c r="S617" s="217" t="s">
        <v>268</v>
      </c>
      <c r="T617" s="217"/>
      <c r="U617" s="220"/>
      <c r="V617" s="226"/>
    </row>
    <row r="618" spans="1:22" s="151" customFormat="1" x14ac:dyDescent="0.25">
      <c r="A618" s="217" t="str">
        <f>VLOOKUP('[1]lista umów'!$F588,'[1]słownik_E+'!$A$1:$G$286,4,0)</f>
        <v>Włochy</v>
      </c>
      <c r="B618" s="217" t="s">
        <v>559</v>
      </c>
      <c r="C618" s="217" t="str">
        <f>VLOOKUP('[1]lista umów'!$F588,'[1]słownik_E+'!$A$1:$G$286,2,0)</f>
        <v>Università degli Studi di Salerno</v>
      </c>
      <c r="D618" s="217" t="str">
        <f>VLOOKUP('[1]lista umów'!$F588,'[1]słownik_E+'!$A$1:$G$286,3,0)</f>
        <v>University of Salerno</v>
      </c>
      <c r="E618" s="217" t="s">
        <v>560</v>
      </c>
      <c r="F618" s="221" t="s">
        <v>21</v>
      </c>
      <c r="G618" s="218">
        <v>47026</v>
      </c>
      <c r="H618" s="217" t="s">
        <v>266</v>
      </c>
      <c r="I618" s="217" t="str">
        <f>VLOOKUP([1]!Tabela1[[#This Row],[wydział]],[1]słownik!$F$2:$G$12,2,0)</f>
        <v>dziedzina nauk inżynieryjno-technicznych / inżynieria mechaniczna</v>
      </c>
      <c r="J618" s="217" t="s">
        <v>663</v>
      </c>
      <c r="K618" s="217" t="str">
        <f>VLOOKUP(J618,[1]słownik!$I$2:$J$31,2,0)</f>
        <v>Chemistry</v>
      </c>
      <c r="L618" s="217" t="s">
        <v>90</v>
      </c>
      <c r="M618" s="219">
        <v>4</v>
      </c>
      <c r="N618" s="219">
        <v>24</v>
      </c>
      <c r="O618" s="219">
        <v>3</v>
      </c>
      <c r="P618" s="219">
        <v>18</v>
      </c>
      <c r="Q618" s="217" t="str">
        <f>VLOOKUP('[1]lista umów'!$F588,'[1]słownik_E+'!$A$1:$G$286,7,0)</f>
        <v>www.unisa.it</v>
      </c>
      <c r="R618" s="217" t="str">
        <f>VLOOKUP('[1]lista umów'!$F588,'[1]słownik_E+'!$A$1:$G$286,6,0)</f>
        <v xml:space="preserve">erasmus@unisa.it </v>
      </c>
      <c r="S618" s="217" t="s">
        <v>268</v>
      </c>
      <c r="T618" s="217"/>
      <c r="U618" s="220"/>
      <c r="V618" s="220"/>
    </row>
    <row r="619" spans="1:22" s="24" customFormat="1" x14ac:dyDescent="0.25">
      <c r="A619" s="13" t="str">
        <f>VLOOKUP('[1]lista umów'!$F627,'[1]słownik_E+'!$A$1:$G$286,4,0)</f>
        <v>Słowacja</v>
      </c>
      <c r="B619" s="13" t="s">
        <v>734</v>
      </c>
      <c r="C619" s="13" t="str">
        <f>VLOOKUP('[1]lista umów'!$F627,'[1]słownik_E+'!$A$1:$G$286,2,0)</f>
        <v>Žilinská univerzita v Žiline</v>
      </c>
      <c r="D619" s="13" t="str">
        <f>VLOOKUP('[1]lista umów'!$F627,'[1]słownik_E+'!$A$1:$G$286,3,0)</f>
        <v>University of Zilina</v>
      </c>
      <c r="E619" s="237" t="s">
        <v>546</v>
      </c>
      <c r="F619" s="13" t="s">
        <v>21</v>
      </c>
      <c r="G619" s="11">
        <v>46660</v>
      </c>
      <c r="H619" s="13" t="s">
        <v>735</v>
      </c>
      <c r="I619" s="13" t="s">
        <v>736</v>
      </c>
      <c r="J619" s="13"/>
      <c r="K619" s="13" t="s">
        <v>737</v>
      </c>
      <c r="L619" s="13" t="s">
        <v>727</v>
      </c>
      <c r="M619" s="29">
        <v>2</v>
      </c>
      <c r="N619" s="29">
        <v>5</v>
      </c>
      <c r="O619" s="29">
        <v>2</v>
      </c>
      <c r="P619" s="29">
        <v>5</v>
      </c>
      <c r="Q619" s="238" t="str">
        <f>VLOOKUP('[1]lista umów'!$F627,'[1]słownik_E+'!$A$1:$G$286,7,0)</f>
        <v>www.uniza.sk</v>
      </c>
      <c r="R619" s="239" t="str">
        <f>VLOOKUP('[1]lista umów'!$F627,'[1]słownik_E+'!$A$1:$G$286,6,0)</f>
        <v xml:space="preserve">peter.fabian@rekt.uniza.sk </v>
      </c>
      <c r="S619" s="13" t="s">
        <v>738</v>
      </c>
      <c r="T619" s="13" t="s">
        <v>801</v>
      </c>
    </row>
    <row r="620" spans="1:22" s="24" customFormat="1" x14ac:dyDescent="0.25">
      <c r="A620" s="13" t="s">
        <v>214</v>
      </c>
      <c r="B620" s="13" t="s">
        <v>772</v>
      </c>
      <c r="C620" s="13" t="s">
        <v>773</v>
      </c>
      <c r="D620" s="13" t="s">
        <v>774</v>
      </c>
      <c r="E620" s="237" t="s">
        <v>775</v>
      </c>
      <c r="F620" s="13" t="s">
        <v>21</v>
      </c>
      <c r="G620" s="11">
        <v>47391</v>
      </c>
      <c r="H620" s="13" t="s">
        <v>803</v>
      </c>
      <c r="I620" s="13"/>
      <c r="J620" s="13" t="s">
        <v>176</v>
      </c>
      <c r="K620" s="13" t="str">
        <f>VLOOKUP(J620,[1]słownik!$I$2:$J$31,2,0)</f>
        <v>Engineering and Engineering Trades</v>
      </c>
      <c r="L620" s="13"/>
      <c r="M620" s="29">
        <v>4</v>
      </c>
      <c r="N620" s="29">
        <v>20</v>
      </c>
      <c r="O620" s="29">
        <v>4</v>
      </c>
      <c r="P620" s="29">
        <v>20</v>
      </c>
      <c r="Q620" s="240" t="s">
        <v>776</v>
      </c>
      <c r="R620" s="239" t="s">
        <v>777</v>
      </c>
      <c r="S620" s="13"/>
      <c r="T620" s="13" t="s">
        <v>802</v>
      </c>
    </row>
  </sheetData>
  <autoFilter ref="A1:T620" xr:uid="{00000000-0001-0000-0000-000000000000}"/>
  <sortState xmlns:xlrd2="http://schemas.microsoft.com/office/spreadsheetml/2017/richdata2" ref="A619:T620">
    <sortCondition ref="A619:A620"/>
  </sortState>
  <conditionalFormatting sqref="A2:K117 M2:T164 K43:L47 A118:E142 F118:K385 A123:F132 K125:R132 A143:B143 D143:E143 A144:E161 A162:B162 D162:E162 A163:E444 M165:Q165 S165:T165 M166:T327 G261:T261 L263:L265 K266:L269 A269:F269 M329:T352 A341:F348 K342:T348 M354:T388 G356:T356 K358:R358 F386:F438 G386:K444 M389:S389 G434:T444 A439:F439 A440:K509 L478:L482 K482:L482 A510:B510 D510:E510 F510:K618 A511:E556 M529:S529 A557:C557 E557 A558:E618 K564:L571 A571:F571 A606:F618 K608:L620 F619:F620 S619:S620 I620 Q620">
    <cfRule type="containsErrors" dxfId="11" priority="38">
      <formula>ISERROR(A2)</formula>
    </cfRule>
  </conditionalFormatting>
  <conditionalFormatting sqref="B565:E565">
    <cfRule type="containsErrors" dxfId="10" priority="7">
      <formula>ISERROR(B565)</formula>
    </cfRule>
  </conditionalFormatting>
  <conditionalFormatting sqref="E1:E618">
    <cfRule type="containsBlanks" dxfId="9" priority="8">
      <formula>LEN(TRIM(E1))=0</formula>
    </cfRule>
  </conditionalFormatting>
  <conditionalFormatting sqref="H607:H618">
    <cfRule type="containsErrors" dxfId="8" priority="30">
      <formula>ISERROR(H607)</formula>
    </cfRule>
  </conditionalFormatting>
  <conditionalFormatting sqref="H357:J357">
    <cfRule type="containsErrors" dxfId="7" priority="32">
      <formula>ISERROR(H357)</formula>
    </cfRule>
  </conditionalFormatting>
  <conditionalFormatting sqref="I477:J477">
    <cfRule type="containsErrors" dxfId="6" priority="31">
      <formula>ISERROR(I477)</formula>
    </cfRule>
  </conditionalFormatting>
  <conditionalFormatting sqref="J1:J618 L2:L618 C46:C47 G48:G618 C127:C132 C269 C346:C348 C440:C444 C480:C482 C568:C571 C614:C618">
    <cfRule type="containsBlanks" dxfId="5" priority="37">
      <formula>LEN(TRIM(C1))=0</formula>
    </cfRule>
  </conditionalFormatting>
  <conditionalFormatting sqref="L562:L571">
    <cfRule type="containsErrors" dxfId="4" priority="33">
      <formula>ISERROR(L562)</formula>
    </cfRule>
  </conditionalFormatting>
  <conditionalFormatting sqref="L613:L618">
    <cfRule type="containsErrors" dxfId="3" priority="29">
      <formula>ISERROR(L613)</formula>
    </cfRule>
  </conditionalFormatting>
  <conditionalFormatting sqref="M328:S328 M353:S353">
    <cfRule type="containsErrors" dxfId="2" priority="15">
      <formula>ISERROR(M328)</formula>
    </cfRule>
  </conditionalFormatting>
  <conditionalFormatting sqref="M390:T528">
    <cfRule type="containsErrors" dxfId="1" priority="11">
      <formula>ISERROR(M390)</formula>
    </cfRule>
  </conditionalFormatting>
  <conditionalFormatting sqref="M530:T618">
    <cfRule type="containsErrors" dxfId="0" priority="10">
      <formula>ISERROR(M530)</formula>
    </cfRule>
  </conditionalFormatting>
  <hyperlinks>
    <hyperlink ref="R62" r:id="rId1" xr:uid="{1946BBBD-D858-46E2-AD87-CB520F861B5C}"/>
    <hyperlink ref="Q62" r:id="rId2" xr:uid="{7C559113-AC11-4AAE-9647-4CC82D29E0BC}"/>
    <hyperlink ref="Q262" r:id="rId3" xr:uid="{483734B0-8DCB-4C07-9D39-3270522F8CAE}"/>
    <hyperlink ref="Q191" r:id="rId4" xr:uid="{A392817B-7406-4567-A1AA-E4EB3425A004}"/>
    <hyperlink ref="Q195" r:id="rId5" xr:uid="{60528AB3-C279-4575-9925-EB8C69FF3B70}"/>
    <hyperlink ref="R195" r:id="rId6" xr:uid="{0CB858C4-7828-4114-8EF7-99814C862AC4}"/>
    <hyperlink ref="Q488" r:id="rId7" xr:uid="{F1D67DC0-5B5A-4237-919D-057682BF7526}"/>
    <hyperlink ref="R488" r:id="rId8" xr:uid="{7B9AEBFB-5988-437E-9897-DA3269E60123}"/>
    <hyperlink ref="R383" r:id="rId9" xr:uid="{A9E73C13-28F1-4BA8-BBA9-4F583A516F99}"/>
    <hyperlink ref="Q478" r:id="rId10" display="mailto:erasmus@usamv.ro" xr:uid="{CD52FA5C-5747-4DB6-8C59-AAACA2C190E7}"/>
    <hyperlink ref="R478" r:id="rId11" display="https://www.usamv.ro/en" xr:uid="{747E8A36-5D43-4292-9626-AC89085A5961}"/>
    <hyperlink ref="R436" r:id="rId12" xr:uid="{DAAF6894-0AFA-45B5-B53D-C1B08849FACC}"/>
    <hyperlink ref="R597" r:id="rId13" xr:uid="{9A7E93C3-7907-4FDD-9B82-F92E1C8035CA}"/>
    <hyperlink ref="Q323" r:id="rId14" xr:uid="{62976711-C7CF-40E6-B634-8A4645B7EF31}"/>
    <hyperlink ref="R237" r:id="rId15" xr:uid="{7EB6B843-5B80-4A25-9C6D-2EECCBB8F01B}"/>
    <hyperlink ref="Q237" r:id="rId16" xr:uid="{C420489A-2E7A-4518-BA2A-1279C75C8592}"/>
    <hyperlink ref="Q18" r:id="rId17" xr:uid="{89DE8AE4-61CB-43EC-8F56-F032760F668F}"/>
    <hyperlink ref="R598" r:id="rId18" xr:uid="{CDCC2E5D-0E58-423F-93E7-76867F77C520}"/>
    <hyperlink ref="R438" r:id="rId19" xr:uid="{506FB194-C1A6-4DA9-B25F-1BD7F5BC83AB}"/>
  </hyperlinks>
  <pageMargins left="0.7" right="0.7" top="0.75" bottom="0.75" header="0.3" footer="0.3"/>
  <legacy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Zielazna</dc:creator>
  <cp:lastModifiedBy>Anna Zielazna</cp:lastModifiedBy>
  <dcterms:created xsi:type="dcterms:W3CDTF">2015-06-05T18:19:34Z</dcterms:created>
  <dcterms:modified xsi:type="dcterms:W3CDTF">2025-11-04T10:00:28Z</dcterms:modified>
</cp:coreProperties>
</file>